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IBM SEMS 2020\"/>
    </mc:Choice>
  </mc:AlternateContent>
  <xr:revisionPtr revIDLastSave="0" documentId="13_ncr:1_{05841531-C85C-4E6C-BCFF-8551965AE36F}" xr6:coauthVersionLast="45" xr6:coauthVersionMax="45" xr10:uidLastSave="{00000000-0000-0000-0000-000000000000}"/>
  <bookViews>
    <workbookView xWindow="-108" yWindow="-108" windowWidth="23256" windowHeight="12576" activeTab="2" xr2:uid="{00000000-000D-0000-FFFF-FFFF00000000}"/>
  </bookViews>
  <sheets>
    <sheet name="DETALLE POR FECHA 2020" sheetId="1" r:id="rId1"/>
    <sheet name="2020" sheetId="2" r:id="rId2"/>
    <sheet name="GRÁFICO 2020" sheetId="3" r:id="rId3"/>
    <sheet name="Valores" sheetId="4" r:id="rId4"/>
  </sheets>
  <calcPr calcId="181029"/>
</workbook>
</file>

<file path=xl/calcChain.xml><?xml version="1.0" encoding="utf-8"?>
<calcChain xmlns="http://schemas.openxmlformats.org/spreadsheetml/2006/main">
  <c r="AL13" i="2" l="1"/>
  <c r="AL14" i="2"/>
  <c r="AL15" i="2"/>
  <c r="T16" i="2"/>
  <c r="V16" i="2" s="1"/>
  <c r="G56" i="1" l="1"/>
  <c r="N54" i="1"/>
  <c r="AC16" i="2" s="1"/>
  <c r="F54" i="1"/>
  <c r="AC7" i="2" s="1"/>
  <c r="G54" i="1"/>
  <c r="AC8" i="2" s="1"/>
  <c r="J54" i="1"/>
  <c r="AC11" i="2" s="1"/>
  <c r="E54" i="1"/>
  <c r="AC6" i="2" s="1"/>
  <c r="D54" i="1"/>
  <c r="B53" i="1"/>
  <c r="N50" i="1"/>
  <c r="J50" i="1"/>
  <c r="F50" i="1"/>
  <c r="G50" i="1"/>
  <c r="E50" i="1"/>
  <c r="D50" i="1"/>
  <c r="D51" i="1"/>
  <c r="D55" i="1" s="1"/>
  <c r="D52" i="1"/>
  <c r="D56" i="1" s="1"/>
  <c r="C50" i="1"/>
  <c r="C54" i="1" s="1"/>
  <c r="E52" i="1" l="1"/>
  <c r="Z6" i="2"/>
  <c r="G52" i="1"/>
  <c r="Z8" i="2"/>
  <c r="F52" i="1"/>
  <c r="Z7" i="2"/>
  <c r="B20" i="3"/>
  <c r="AE6" i="2"/>
  <c r="N20" i="3"/>
  <c r="AE16" i="2"/>
  <c r="F56" i="1"/>
  <c r="AE7" i="2"/>
  <c r="C20" i="3"/>
  <c r="J52" i="1"/>
  <c r="Z11" i="2"/>
  <c r="G20" i="3"/>
  <c r="AE11" i="2"/>
  <c r="E56" i="1"/>
  <c r="N56" i="1"/>
  <c r="N52" i="1"/>
  <c r="Z16" i="2"/>
  <c r="AE8" i="2"/>
  <c r="D20" i="3"/>
  <c r="J56" i="1"/>
  <c r="X48" i="1"/>
  <c r="U40" i="1"/>
  <c r="T24" i="2" s="1"/>
  <c r="AL24" i="2" s="1"/>
  <c r="T40" i="1"/>
  <c r="T23" i="2" s="1"/>
  <c r="AL23" i="2" s="1"/>
  <c r="N45" i="1"/>
  <c r="N47" i="1" s="1"/>
  <c r="O45" i="1"/>
  <c r="O47" i="1" s="1"/>
  <c r="J45" i="1"/>
  <c r="J47" i="1" s="1"/>
  <c r="F45" i="1"/>
  <c r="W7" i="2" s="1"/>
  <c r="C18" i="3" s="1"/>
  <c r="G45" i="1"/>
  <c r="G47" i="1" s="1"/>
  <c r="E45" i="1"/>
  <c r="E47" i="1" s="1"/>
  <c r="F40" i="1"/>
  <c r="F42" i="1" s="1"/>
  <c r="J40" i="1"/>
  <c r="J42" i="1" s="1"/>
  <c r="N40" i="1"/>
  <c r="N42" i="1" s="1"/>
  <c r="E40" i="1"/>
  <c r="E42" i="1" s="1"/>
  <c r="F34" i="1"/>
  <c r="F36" i="1" s="1"/>
  <c r="E34" i="1"/>
  <c r="E36" i="1" s="1"/>
  <c r="X29" i="1"/>
  <c r="F22" i="1"/>
  <c r="F24" i="1" s="1"/>
  <c r="H22" i="1"/>
  <c r="H24" i="1" s="1"/>
  <c r="I22" i="1"/>
  <c r="I24" i="1" s="1"/>
  <c r="J22" i="1"/>
  <c r="J24" i="1" s="1"/>
  <c r="E22" i="1"/>
  <c r="E24" i="1" s="1"/>
  <c r="N17" i="1"/>
  <c r="N19" i="1" s="1"/>
  <c r="L17" i="1"/>
  <c r="L19" i="1" s="1"/>
  <c r="J17" i="1"/>
  <c r="J19" i="1" s="1"/>
  <c r="I17" i="1"/>
  <c r="I19" i="1" s="1"/>
  <c r="F17" i="1"/>
  <c r="F19" i="1" s="1"/>
  <c r="E17" i="1"/>
  <c r="E19" i="1" s="1"/>
  <c r="AB11" i="2" l="1"/>
  <c r="G19" i="3"/>
  <c r="D19" i="3"/>
  <c r="AB8" i="2"/>
  <c r="W8" i="2"/>
  <c r="AL8" i="2" s="1"/>
  <c r="N19" i="3"/>
  <c r="AB16" i="2"/>
  <c r="C19" i="3"/>
  <c r="AB7" i="2"/>
  <c r="AB6" i="2"/>
  <c r="B19" i="3"/>
  <c r="T6" i="2"/>
  <c r="B17" i="3" s="1"/>
  <c r="U42" i="1"/>
  <c r="E9" i="2"/>
  <c r="F12" i="3" s="1"/>
  <c r="R17" i="3"/>
  <c r="V23" i="2"/>
  <c r="V24" i="2"/>
  <c r="S17" i="3"/>
  <c r="F47" i="1"/>
  <c r="E6" i="2"/>
  <c r="E12" i="2"/>
  <c r="H7" i="2"/>
  <c r="J7" i="2" s="1"/>
  <c r="T11" i="2"/>
  <c r="W6" i="2"/>
  <c r="Y6" i="2" s="1"/>
  <c r="W16" i="2"/>
  <c r="E7" i="2"/>
  <c r="C12" i="3" s="1"/>
  <c r="E17" i="2"/>
  <c r="H10" i="2"/>
  <c r="AL10" i="2" s="1"/>
  <c r="N17" i="3"/>
  <c r="W17" i="2"/>
  <c r="L18" i="3" s="1"/>
  <c r="T42" i="1"/>
  <c r="H9" i="2"/>
  <c r="J9" i="2" s="1"/>
  <c r="Q6" i="2"/>
  <c r="E11" i="2"/>
  <c r="G11" i="2" s="1"/>
  <c r="H6" i="2"/>
  <c r="H11" i="2"/>
  <c r="G13" i="3" s="1"/>
  <c r="Q7" i="2"/>
  <c r="S7" i="2" s="1"/>
  <c r="T7" i="2"/>
  <c r="W11" i="2"/>
  <c r="Y11" i="2" s="1"/>
  <c r="Y8" i="2"/>
  <c r="Y7" i="2"/>
  <c r="N11" i="3"/>
  <c r="N11" i="1"/>
  <c r="N13" i="1" s="1"/>
  <c r="I11" i="1"/>
  <c r="I13" i="1" s="1"/>
  <c r="V6" i="2" l="1"/>
  <c r="G9" i="2"/>
  <c r="D18" i="3"/>
  <c r="N18" i="3"/>
  <c r="AL16" i="2"/>
  <c r="G12" i="2"/>
  <c r="AL12" i="2"/>
  <c r="G17" i="2"/>
  <c r="AL17" i="2"/>
  <c r="B18" i="3"/>
  <c r="J11" i="2"/>
  <c r="G18" i="3"/>
  <c r="N12" i="3"/>
  <c r="C13" i="3"/>
  <c r="F13" i="3"/>
  <c r="H12" i="3"/>
  <c r="C17" i="3"/>
  <c r="V7" i="2"/>
  <c r="G7" i="2"/>
  <c r="Y17" i="2"/>
  <c r="G12" i="3"/>
  <c r="B16" i="3"/>
  <c r="S6" i="2"/>
  <c r="Y16" i="2"/>
  <c r="J10" i="2"/>
  <c r="E13" i="3"/>
  <c r="G6" i="2"/>
  <c r="B12" i="3"/>
  <c r="C16" i="3"/>
  <c r="B13" i="3"/>
  <c r="J6" i="2"/>
  <c r="V11" i="2"/>
  <c r="G17" i="3"/>
  <c r="X64" i="1"/>
  <c r="AM14" i="2" l="1"/>
  <c r="X33" i="1" l="1"/>
  <c r="AM10" i="2" l="1"/>
  <c r="AM8" i="2"/>
  <c r="AM16" i="2"/>
  <c r="AM15" i="2"/>
  <c r="AM24" i="2" l="1"/>
  <c r="AM13" i="2"/>
  <c r="AM23" i="2" l="1"/>
  <c r="C11" i="2"/>
  <c r="C9" i="2"/>
  <c r="X57" i="1" l="1"/>
  <c r="X53" i="1"/>
  <c r="X43" i="1"/>
  <c r="X37" i="1"/>
  <c r="X25" i="1"/>
  <c r="X20" i="1"/>
  <c r="J11" i="1"/>
  <c r="F11" i="1"/>
  <c r="B7" i="2" s="1"/>
  <c r="AL7" i="2" s="1"/>
  <c r="E11" i="1"/>
  <c r="B6" i="2" s="1"/>
  <c r="AL6" i="2" s="1"/>
  <c r="F11" i="3" l="1"/>
  <c r="B9" i="2"/>
  <c r="AL9" i="2" s="1"/>
  <c r="J13" i="1"/>
  <c r="G11" i="3"/>
  <c r="B11" i="2"/>
  <c r="AL11" i="2" s="1"/>
  <c r="E13" i="1"/>
  <c r="B11" i="3"/>
  <c r="H11" i="3"/>
  <c r="F13" i="1"/>
  <c r="C11" i="3"/>
  <c r="AM12" i="2" l="1"/>
  <c r="X8" i="1"/>
  <c r="D7" i="2"/>
  <c r="AM7" i="2" s="1"/>
  <c r="D6" i="2"/>
  <c r="AM6" i="2" s="1"/>
  <c r="D9" i="2"/>
  <c r="AM9" i="2" s="1"/>
  <c r="D11" i="2"/>
  <c r="AM11" i="2" s="1"/>
  <c r="X14" i="1"/>
  <c r="D17" i="2"/>
  <c r="AM17" i="2" s="1"/>
  <c r="AL27" i="2" l="1"/>
  <c r="AM2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Helen Cruz</author>
  </authors>
  <commentList>
    <comment ref="Q7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Helen Cruz:</t>
        </r>
        <r>
          <rPr>
            <sz val="9"/>
            <color indexed="81"/>
            <rFont val="Tahoma"/>
            <family val="2"/>
          </rPr>
          <t xml:space="preserve">
Galones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Helen Cruz</author>
  </authors>
  <commentList>
    <comment ref="O9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Helen Cruz:</t>
        </r>
        <r>
          <rPr>
            <sz val="9"/>
            <color indexed="81"/>
            <rFont val="Tahoma"/>
            <family val="2"/>
          </rPr>
          <t xml:space="preserve">
Galones </t>
        </r>
      </text>
    </comment>
  </commentList>
</comments>
</file>

<file path=xl/sharedStrings.xml><?xml version="1.0" encoding="utf-8"?>
<sst xmlns="http://schemas.openxmlformats.org/spreadsheetml/2006/main" count="215" uniqueCount="116">
  <si>
    <t>Reciclables</t>
  </si>
  <si>
    <t>Peligrosos ( NO PAGAN POR RETIRO)</t>
  </si>
  <si>
    <t>Especiales</t>
  </si>
  <si>
    <t>Desechos</t>
  </si>
  <si>
    <t>Gestor ambiental</t>
  </si>
  <si>
    <t>Cartón</t>
  </si>
  <si>
    <t>Plástico soplado</t>
  </si>
  <si>
    <t>Plástico (normal)</t>
  </si>
  <si>
    <t xml:space="preserve">     Plástico PET (botellas)</t>
  </si>
  <si>
    <t>Papel archivo</t>
  </si>
  <si>
    <t>Papel químico y mixto</t>
  </si>
  <si>
    <t>Chatara</t>
  </si>
  <si>
    <t>Aceite vehicular</t>
  </si>
  <si>
    <t>Desechos peligrosos</t>
  </si>
  <si>
    <t>Desechos hospitalarios</t>
  </si>
  <si>
    <t>Aceite vegetal</t>
  </si>
  <si>
    <t>Electrónicos ( Se entrega a FUNDACION )</t>
  </si>
  <si>
    <t>Neumáticos usados</t>
  </si>
  <si>
    <t>Bidones Llenos</t>
  </si>
  <si>
    <t>Bidones vacíos</t>
  </si>
  <si>
    <t xml:space="preserve">ENERO </t>
  </si>
  <si>
    <t xml:space="preserve">MAPRINA </t>
  </si>
  <si>
    <t xml:space="preserve">TOTAL </t>
  </si>
  <si>
    <t>kg</t>
  </si>
  <si>
    <t>$ (precio de compra del gestor)</t>
  </si>
  <si>
    <t>$</t>
  </si>
  <si>
    <t xml:space="preserve">FEBRERO </t>
  </si>
  <si>
    <t>MARZO</t>
  </si>
  <si>
    <t>ABRIL</t>
  </si>
  <si>
    <t>MAYO</t>
  </si>
  <si>
    <t>JUNIO</t>
  </si>
  <si>
    <t>JULIO</t>
  </si>
  <si>
    <t>AGOSTO</t>
  </si>
  <si>
    <t>OCTUBRE</t>
  </si>
  <si>
    <t xml:space="preserve">NOVIEMBRE </t>
  </si>
  <si>
    <t>DICIEMBRE</t>
  </si>
  <si>
    <t>RECICLAJE Y ENTREGA DE DESECHOS</t>
  </si>
  <si>
    <t>ENE</t>
  </si>
  <si>
    <t>FEB</t>
  </si>
  <si>
    <t>MAR</t>
  </si>
  <si>
    <t>ABR</t>
  </si>
  <si>
    <t>MAY</t>
  </si>
  <si>
    <t>JUN</t>
  </si>
  <si>
    <t>JUL</t>
  </si>
  <si>
    <t>AGO</t>
  </si>
  <si>
    <t>SEPT</t>
  </si>
  <si>
    <t>OCT</t>
  </si>
  <si>
    <t>NOV</t>
  </si>
  <si>
    <t>DIC</t>
  </si>
  <si>
    <t>TOTAL DE DESECHOS</t>
  </si>
  <si>
    <t>INGRESOS</t>
  </si>
  <si>
    <t>valor</t>
  </si>
  <si>
    <t>total</t>
  </si>
  <si>
    <t xml:space="preserve"> total</t>
  </si>
  <si>
    <t>Total</t>
  </si>
  <si>
    <t>*Cartón</t>
  </si>
  <si>
    <t>*Plástico soplado</t>
  </si>
  <si>
    <t>*Plástico (normal)</t>
  </si>
  <si>
    <t xml:space="preserve">*Plástico PET </t>
  </si>
  <si>
    <t>*Papel archivo</t>
  </si>
  <si>
    <t>*Papel y mixto</t>
  </si>
  <si>
    <t>*Chatara</t>
  </si>
  <si>
    <t>Peligrosos</t>
  </si>
  <si>
    <t>*Aceite vehicular</t>
  </si>
  <si>
    <t>*Desechos peligrosos</t>
  </si>
  <si>
    <t>*Desechos hospitalarios</t>
  </si>
  <si>
    <t>*Aceite vegetal</t>
  </si>
  <si>
    <t>*Electrónicos</t>
  </si>
  <si>
    <t>*Neumáticos usados</t>
  </si>
  <si>
    <t>MES</t>
  </si>
  <si>
    <t>Papel y mixto</t>
  </si>
  <si>
    <t>Electrónicos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</si>
  <si>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</si>
  <si>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</si>
  <si>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</si>
  <si>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</si>
  <si>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</si>
  <si>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</si>
  <si>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</si>
  <si>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</si>
  <si>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</si>
  <si>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</si>
  <si>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</si>
  <si>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</si>
  <si>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Papel periodico</t>
  </si>
  <si>
    <t>*Papel periodico</t>
  </si>
  <si>
    <t xml:space="preserve">*Aceite vegetal - Bidon vacio </t>
  </si>
  <si>
    <t xml:space="preserve">Aluminio </t>
  </si>
  <si>
    <t>*Aluminio</t>
  </si>
  <si>
    <t>Plástico (Fundas)</t>
  </si>
  <si>
    <t>Chatara2</t>
  </si>
  <si>
    <t xml:space="preserve">*Plástico Fundas </t>
  </si>
  <si>
    <t>Plástico (fundas)</t>
  </si>
  <si>
    <t>Aluminio 2</t>
  </si>
  <si>
    <t>Plástico PET (botellas)</t>
  </si>
  <si>
    <t>Aceite vegetal Bidones Llenos</t>
  </si>
  <si>
    <t>Aceite vegetal  Bidones Vacíos</t>
  </si>
  <si>
    <t>FECHA DE RETIRO</t>
  </si>
  <si>
    <t>Chatarra</t>
  </si>
  <si>
    <t>Costo KG</t>
  </si>
  <si>
    <t>Aluminio</t>
  </si>
  <si>
    <t xml:space="preserve">Plástico PET (botellas) </t>
  </si>
  <si>
    <t>Plástico soplado (bidones /pomas /gabetas)</t>
  </si>
  <si>
    <r>
      <rPr>
        <b/>
        <sz val="11"/>
        <color theme="1"/>
        <rFont val="Calibri"/>
        <family val="2"/>
        <scheme val="minor"/>
      </rPr>
      <t>SEPTIEMBRE</t>
    </r>
    <r>
      <rPr>
        <b/>
        <sz val="8"/>
        <color theme="1"/>
        <rFont val="Calibri"/>
        <family val="2"/>
        <scheme val="minor"/>
      </rPr>
      <t xml:space="preserve"> </t>
    </r>
  </si>
  <si>
    <t>Baterias</t>
  </si>
  <si>
    <t xml:space="preserve">*Baterias </t>
  </si>
  <si>
    <t>CANTIDAD DE DESECHOS PRODUCIDOS DURANTE EL AÑO 2020</t>
  </si>
  <si>
    <t xml:space="preserve">NO SE REALIZA ENTREGAS POR PANDEMIA </t>
  </si>
  <si>
    <t>*Chatara2</t>
  </si>
  <si>
    <t>TOTAL INGRESOS       $</t>
  </si>
  <si>
    <t>06/</t>
  </si>
  <si>
    <t>RECOIL</t>
  </si>
  <si>
    <t>GRUPO HANASKA - DEPARTAMENTO ADMINISTRACIÓN</t>
  </si>
  <si>
    <t>PERIODO ENERO - DICIEMBRE 2020</t>
  </si>
  <si>
    <t>UBICACIÓN: ISAAC ALBENIZ E3-78 Y MOZART (QUITO - ECUADOR)</t>
  </si>
  <si>
    <t>GESTIÓN DE DESECHOS RECICLABES POR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</si>
</sst>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\ * #,##0.00_);_(&quot;$&quot;\ * \(#,##0.00\);_(&quot;$&quot;\ * &quot;-&quot;??_);_(@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0"/>
      <name val="Arial"/>
      <family val="2"/>
    </font>
    <font>
      <sz val="16"/>
      <color theme="1"/>
      <name val="Calibri"/>
      <family val="2"/>
      <scheme val="minor"/>
    </font>
    <font>
      <b/>
      <sz val="18"/>
      <color theme="4"/>
      <name val="Calibri"/>
      <family val="2"/>
      <scheme val="minor"/>
    </font>
    <font>
      <sz val="7"/>
      <color rgb="FF505050"/>
      <name val="Raleway"/>
    </font>
  </fonts>
  <fills count="2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8F8D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5D9E9"/>
        <bgColor indexed="64"/>
      </patternFill>
    </fill>
    <fill>
      <patternFill patternType="solid">
        <fgColor rgb="FF0070C0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91">
    <xf numFmtId="0" fontId="0" fillId="0" borderId="0" xfId="0"/>
    <xf numFmtId="0" fontId="0" fillId="3" borderId="6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164" fontId="0" fillId="3" borderId="11" xfId="1" applyFon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0" fillId="9" borderId="6" xfId="0" applyFill="1" applyBorder="1" applyAlignment="1">
      <alignment horizontal="center" vertical="center"/>
    </xf>
    <xf numFmtId="0" fontId="0" fillId="9" borderId="20" xfId="0" applyFill="1" applyBorder="1" applyAlignment="1">
      <alignment horizontal="center" vertical="center"/>
    </xf>
    <xf numFmtId="0" fontId="0" fillId="9" borderId="11" xfId="0" applyFill="1" applyBorder="1" applyAlignment="1">
      <alignment horizontal="center" vertical="center"/>
    </xf>
    <xf numFmtId="164" fontId="0" fillId="9" borderId="29" xfId="1" applyFont="1" applyFill="1" applyBorder="1" applyAlignment="1">
      <alignment horizontal="center" vertical="center"/>
    </xf>
    <xf numFmtId="0" fontId="0" fillId="10" borderId="6" xfId="0" applyFill="1" applyBorder="1" applyAlignment="1">
      <alignment horizontal="center" vertical="center"/>
    </xf>
    <xf numFmtId="0" fontId="0" fillId="10" borderId="20" xfId="0" applyFill="1" applyBorder="1" applyAlignment="1">
      <alignment horizontal="center" vertical="center"/>
    </xf>
    <xf numFmtId="0" fontId="0" fillId="10" borderId="11" xfId="0" applyFill="1" applyBorder="1" applyAlignment="1">
      <alignment horizontal="center" vertical="center"/>
    </xf>
    <xf numFmtId="0" fontId="0" fillId="10" borderId="10" xfId="0" applyFill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3" fillId="0" borderId="10" xfId="0" applyFont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3" fillId="0" borderId="5" xfId="0" applyFont="1" applyBorder="1"/>
    <xf numFmtId="0" fontId="2" fillId="3" borderId="6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  <xf numFmtId="0" fontId="2" fillId="10" borderId="6" xfId="0" applyFont="1" applyFill="1" applyBorder="1" applyAlignment="1">
      <alignment horizontal="center" vertical="center"/>
    </xf>
    <xf numFmtId="0" fontId="2" fillId="12" borderId="6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13" borderId="6" xfId="0" applyFont="1" applyFill="1" applyBorder="1" applyAlignment="1">
      <alignment horizontal="center" vertical="center"/>
    </xf>
    <xf numFmtId="0" fontId="2" fillId="14" borderId="6" xfId="0" applyFont="1" applyFill="1" applyBorder="1" applyAlignment="1">
      <alignment horizontal="center" vertical="center"/>
    </xf>
    <xf numFmtId="0" fontId="2" fillId="14" borderId="9" xfId="0" applyFont="1" applyFill="1" applyBorder="1" applyAlignment="1">
      <alignment horizontal="center" vertical="center"/>
    </xf>
    <xf numFmtId="0" fontId="2" fillId="15" borderId="6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/>
    </xf>
    <xf numFmtId="0" fontId="0" fillId="0" borderId="24" xfId="0" applyBorder="1" applyAlignment="1">
      <alignment horizontal="left" indent="2"/>
    </xf>
    <xf numFmtId="164" fontId="0" fillId="9" borderId="10" xfId="1" applyFont="1" applyFill="1" applyBorder="1" applyAlignment="1">
      <alignment horizontal="center" vertical="center"/>
    </xf>
    <xf numFmtId="164" fontId="0" fillId="9" borderId="11" xfId="0" applyNumberFormat="1" applyFill="1" applyBorder="1" applyAlignment="1">
      <alignment horizontal="center" vertical="center"/>
    </xf>
    <xf numFmtId="0" fontId="0" fillId="12" borderId="11" xfId="0" applyFill="1" applyBorder="1" applyAlignment="1">
      <alignment horizontal="center" vertical="center"/>
    </xf>
    <xf numFmtId="0" fontId="0" fillId="13" borderId="11" xfId="0" applyFill="1" applyBorder="1" applyAlignment="1">
      <alignment horizontal="center" vertical="center"/>
    </xf>
    <xf numFmtId="0" fontId="0" fillId="14" borderId="11" xfId="0" applyFill="1" applyBorder="1" applyAlignment="1">
      <alignment horizontal="center" vertical="center"/>
    </xf>
    <xf numFmtId="164" fontId="0" fillId="14" borderId="17" xfId="0" applyNumberFormat="1" applyFill="1" applyBorder="1" applyAlignment="1">
      <alignment horizontal="center" vertical="center"/>
    </xf>
    <xf numFmtId="0" fontId="0" fillId="15" borderId="11" xfId="0" applyFill="1" applyBorder="1" applyAlignment="1">
      <alignment horizontal="center" vertical="center"/>
    </xf>
    <xf numFmtId="164" fontId="0" fillId="15" borderId="11" xfId="0" applyNumberFormat="1" applyFill="1" applyBorder="1" applyAlignment="1">
      <alignment horizontal="center" vertical="center"/>
    </xf>
    <xf numFmtId="164" fontId="0" fillId="0" borderId="55" xfId="1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164" fontId="0" fillId="3" borderId="10" xfId="1" applyFont="1" applyFill="1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0" fontId="0" fillId="12" borderId="10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13" borderId="10" xfId="0" applyFill="1" applyBorder="1" applyAlignment="1">
      <alignment horizontal="center" vertical="center"/>
    </xf>
    <xf numFmtId="0" fontId="0" fillId="14" borderId="10" xfId="0" applyFill="1" applyBorder="1" applyAlignment="1">
      <alignment horizontal="center" vertical="center"/>
    </xf>
    <xf numFmtId="164" fontId="0" fillId="14" borderId="3" xfId="0" applyNumberFormat="1" applyFill="1" applyBorder="1" applyAlignment="1">
      <alignment horizontal="center" vertical="center"/>
    </xf>
    <xf numFmtId="0" fontId="0" fillId="0" borderId="28" xfId="0" applyBorder="1" applyAlignment="1">
      <alignment horizontal="left" indent="2"/>
    </xf>
    <xf numFmtId="0" fontId="0" fillId="3" borderId="29" xfId="0" applyFill="1" applyBorder="1" applyAlignment="1">
      <alignment horizontal="center" vertical="center"/>
    </xf>
    <xf numFmtId="0" fontId="0" fillId="9" borderId="29" xfId="0" applyFill="1" applyBorder="1" applyAlignment="1">
      <alignment horizontal="center" vertical="center"/>
    </xf>
    <xf numFmtId="0" fontId="0" fillId="10" borderId="29" xfId="0" applyFill="1" applyBorder="1" applyAlignment="1">
      <alignment horizontal="center" vertical="center"/>
    </xf>
    <xf numFmtId="0" fontId="0" fillId="12" borderId="29" xfId="0" applyFill="1" applyBorder="1" applyAlignment="1">
      <alignment horizontal="center" vertical="center"/>
    </xf>
    <xf numFmtId="0" fontId="0" fillId="7" borderId="29" xfId="0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0" fontId="0" fillId="13" borderId="29" xfId="0" applyFill="1" applyBorder="1" applyAlignment="1">
      <alignment horizontal="center" vertical="center"/>
    </xf>
    <xf numFmtId="0" fontId="0" fillId="14" borderId="29" xfId="0" applyFill="1" applyBorder="1" applyAlignment="1">
      <alignment horizontal="center" vertical="center"/>
    </xf>
    <xf numFmtId="164" fontId="0" fillId="14" borderId="30" xfId="0" applyNumberFormat="1" applyFill="1" applyBorder="1" applyAlignment="1">
      <alignment horizontal="center" vertical="center"/>
    </xf>
    <xf numFmtId="0" fontId="0" fillId="15" borderId="29" xfId="0" applyFill="1" applyBorder="1" applyAlignment="1">
      <alignment horizontal="center" vertical="center"/>
    </xf>
    <xf numFmtId="164" fontId="0" fillId="0" borderId="58" xfId="1" applyFont="1" applyFill="1" applyBorder="1" applyAlignment="1">
      <alignment horizontal="center" vertical="center"/>
    </xf>
    <xf numFmtId="0" fontId="0" fillId="7" borderId="20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14" borderId="17" xfId="0" applyFill="1" applyBorder="1" applyAlignment="1">
      <alignment horizontal="center" vertical="center"/>
    </xf>
    <xf numFmtId="0" fontId="0" fillId="0" borderId="13" xfId="0" applyBorder="1" applyAlignment="1">
      <alignment horizontal="left" indent="2"/>
    </xf>
    <xf numFmtId="0" fontId="0" fillId="14" borderId="3" xfId="0" applyFill="1" applyBorder="1" applyAlignment="1">
      <alignment horizontal="center" vertical="center"/>
    </xf>
    <xf numFmtId="164" fontId="0" fillId="0" borderId="60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/>
    </xf>
    <xf numFmtId="0" fontId="0" fillId="12" borderId="6" xfId="0" applyFill="1" applyBorder="1" applyAlignment="1">
      <alignment horizontal="center" vertical="center"/>
    </xf>
    <xf numFmtId="0" fontId="0" fillId="13" borderId="6" xfId="0" applyFill="1" applyBorder="1" applyAlignment="1">
      <alignment horizontal="center" vertical="center"/>
    </xf>
    <xf numFmtId="0" fontId="0" fillId="14" borderId="6" xfId="0" applyFill="1" applyBorder="1" applyAlignment="1">
      <alignment horizontal="center" vertical="center"/>
    </xf>
    <xf numFmtId="0" fontId="0" fillId="14" borderId="9" xfId="0" applyFill="1" applyBorder="1" applyAlignment="1">
      <alignment horizontal="center" vertical="center"/>
    </xf>
    <xf numFmtId="164" fontId="0" fillId="14" borderId="9" xfId="0" applyNumberFormat="1" applyFill="1" applyBorder="1" applyAlignment="1">
      <alignment horizontal="center" vertical="center"/>
    </xf>
    <xf numFmtId="0" fontId="0" fillId="15" borderId="6" xfId="0" applyFill="1" applyBorder="1" applyAlignment="1">
      <alignment horizontal="center" vertical="center"/>
    </xf>
    <xf numFmtId="0" fontId="0" fillId="14" borderId="30" xfId="0" applyFill="1" applyBorder="1" applyAlignment="1">
      <alignment horizontal="center" vertical="center"/>
    </xf>
    <xf numFmtId="0" fontId="0" fillId="16" borderId="11" xfId="0" applyFill="1" applyBorder="1" applyAlignment="1">
      <alignment horizontal="center" vertical="center"/>
    </xf>
    <xf numFmtId="0" fontId="0" fillId="10" borderId="11" xfId="0" applyFill="1" applyBorder="1" applyAlignment="1">
      <alignment horizontal="center"/>
    </xf>
    <xf numFmtId="0" fontId="0" fillId="16" borderId="11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17" borderId="11" xfId="0" applyFill="1" applyBorder="1"/>
    <xf numFmtId="164" fontId="0" fillId="5" borderId="11" xfId="1" applyFont="1" applyFill="1" applyBorder="1" applyAlignment="1">
      <alignment horizontal="center" vertical="center"/>
    </xf>
    <xf numFmtId="164" fontId="0" fillId="10" borderId="11" xfId="0" applyNumberFormat="1" applyFill="1" applyBorder="1" applyAlignment="1">
      <alignment horizontal="center" vertical="center"/>
    </xf>
    <xf numFmtId="0" fontId="2" fillId="0" borderId="62" xfId="0" applyFont="1" applyFill="1" applyBorder="1" applyAlignment="1">
      <alignment horizontal="center" vertical="center"/>
    </xf>
    <xf numFmtId="164" fontId="0" fillId="10" borderId="10" xfId="0" applyNumberFormat="1" applyFill="1" applyBorder="1" applyAlignment="1">
      <alignment horizontal="center" vertical="center"/>
    </xf>
    <xf numFmtId="164" fontId="0" fillId="15" borderId="10" xfId="0" applyNumberFormat="1" applyFill="1" applyBorder="1" applyAlignment="1">
      <alignment horizontal="center" vertical="center"/>
    </xf>
    <xf numFmtId="164" fontId="0" fillId="12" borderId="11" xfId="1" applyFont="1" applyFill="1" applyBorder="1" applyAlignment="1">
      <alignment horizontal="center" vertical="center"/>
    </xf>
    <xf numFmtId="164" fontId="0" fillId="12" borderId="11" xfId="0" applyNumberFormat="1" applyFill="1" applyBorder="1" applyAlignment="1">
      <alignment horizontal="center" vertical="center"/>
    </xf>
    <xf numFmtId="0" fontId="2" fillId="15" borderId="5" xfId="0" applyFont="1" applyFill="1" applyBorder="1" applyAlignment="1">
      <alignment horizontal="center" vertical="center"/>
    </xf>
    <xf numFmtId="0" fontId="2" fillId="15" borderId="7" xfId="0" applyFont="1" applyFill="1" applyBorder="1" applyAlignment="1">
      <alignment horizontal="center" vertical="center"/>
    </xf>
    <xf numFmtId="0" fontId="0" fillId="15" borderId="24" xfId="0" applyFill="1" applyBorder="1" applyAlignment="1">
      <alignment horizontal="center" vertical="center"/>
    </xf>
    <xf numFmtId="164" fontId="0" fillId="15" borderId="25" xfId="0" applyNumberFormat="1" applyFill="1" applyBorder="1" applyAlignment="1">
      <alignment horizontal="center" vertical="center"/>
    </xf>
    <xf numFmtId="0" fontId="0" fillId="15" borderId="13" xfId="0" applyFill="1" applyBorder="1" applyAlignment="1">
      <alignment horizontal="center" vertical="center"/>
    </xf>
    <xf numFmtId="0" fontId="0" fillId="15" borderId="28" xfId="0" applyFill="1" applyBorder="1" applyAlignment="1">
      <alignment horizontal="center" vertical="center"/>
    </xf>
    <xf numFmtId="0" fontId="0" fillId="15" borderId="40" xfId="0" applyFill="1" applyBorder="1" applyAlignment="1">
      <alignment horizontal="center" vertical="center"/>
    </xf>
    <xf numFmtId="0" fontId="0" fillId="15" borderId="5" xfId="0" applyFill="1" applyBorder="1" applyAlignment="1">
      <alignment horizontal="center" vertical="center"/>
    </xf>
    <xf numFmtId="0" fontId="0" fillId="15" borderId="7" xfId="0" applyFill="1" applyBorder="1" applyAlignment="1">
      <alignment horizontal="center" vertical="center"/>
    </xf>
    <xf numFmtId="0" fontId="0" fillId="15" borderId="31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64" fontId="0" fillId="12" borderId="10" xfId="1" applyFont="1" applyFill="1" applyBorder="1" applyAlignment="1">
      <alignment horizontal="center" vertical="center"/>
    </xf>
    <xf numFmtId="164" fontId="0" fillId="9" borderId="29" xfId="0" applyNumberFormat="1" applyFill="1" applyBorder="1" applyAlignment="1">
      <alignment horizontal="center" vertical="center"/>
    </xf>
    <xf numFmtId="0" fontId="0" fillId="15" borderId="19" xfId="0" applyFill="1" applyBorder="1" applyAlignment="1">
      <alignment horizontal="center" vertical="center"/>
    </xf>
    <xf numFmtId="164" fontId="0" fillId="0" borderId="0" xfId="0" applyNumberFormat="1"/>
    <xf numFmtId="164" fontId="0" fillId="5" borderId="11" xfId="0" applyNumberFormat="1" applyFill="1" applyBorder="1" applyAlignment="1">
      <alignment horizontal="center" vertical="center"/>
    </xf>
    <xf numFmtId="164" fontId="0" fillId="10" borderId="11" xfId="1" applyFont="1" applyFill="1" applyBorder="1" applyAlignment="1">
      <alignment horizontal="center" vertical="center"/>
    </xf>
    <xf numFmtId="164" fontId="0" fillId="13" borderId="11" xfId="1" applyFont="1" applyFill="1" applyBorder="1" applyAlignment="1">
      <alignment horizontal="center" vertical="center"/>
    </xf>
    <xf numFmtId="164" fontId="0" fillId="13" borderId="11" xfId="0" applyNumberFormat="1" applyFill="1" applyBorder="1" applyAlignment="1">
      <alignment horizontal="center" vertical="center"/>
    </xf>
    <xf numFmtId="0" fontId="4" fillId="0" borderId="21" xfId="0" applyFont="1" applyBorder="1"/>
    <xf numFmtId="0" fontId="0" fillId="12" borderId="20" xfId="0" applyFill="1" applyBorder="1" applyAlignment="1">
      <alignment horizontal="center" vertical="center"/>
    </xf>
    <xf numFmtId="164" fontId="0" fillId="5" borderId="20" xfId="0" applyNumberFormat="1" applyFill="1" applyBorder="1" applyAlignment="1">
      <alignment horizontal="center" vertical="center"/>
    </xf>
    <xf numFmtId="0" fontId="0" fillId="13" borderId="20" xfId="0" applyFill="1" applyBorder="1" applyAlignment="1">
      <alignment horizontal="center" vertical="center"/>
    </xf>
    <xf numFmtId="0" fontId="0" fillId="14" borderId="20" xfId="0" applyFill="1" applyBorder="1" applyAlignment="1">
      <alignment horizontal="center" vertical="center"/>
    </xf>
    <xf numFmtId="0" fontId="0" fillId="14" borderId="23" xfId="0" applyFill="1" applyBorder="1" applyAlignment="1">
      <alignment horizontal="center" vertical="center"/>
    </xf>
    <xf numFmtId="164" fontId="0" fillId="14" borderId="23" xfId="0" applyNumberFormat="1" applyFill="1" applyBorder="1" applyAlignment="1">
      <alignment horizontal="center" vertical="center"/>
    </xf>
    <xf numFmtId="0" fontId="0" fillId="15" borderId="21" xfId="0" applyFill="1" applyBorder="1" applyAlignment="1">
      <alignment horizontal="center" vertical="center"/>
    </xf>
    <xf numFmtId="0" fontId="0" fillId="15" borderId="20" xfId="0" applyFill="1" applyBorder="1" applyAlignment="1">
      <alignment horizontal="center" vertical="center"/>
    </xf>
    <xf numFmtId="164" fontId="0" fillId="3" borderId="29" xfId="1" applyFont="1" applyFill="1" applyBorder="1" applyAlignment="1">
      <alignment horizontal="center" vertical="center"/>
    </xf>
    <xf numFmtId="164" fontId="0" fillId="10" borderId="29" xfId="1" applyFont="1" applyFill="1" applyBorder="1" applyAlignment="1">
      <alignment horizontal="center" vertical="center"/>
    </xf>
    <xf numFmtId="164" fontId="0" fillId="12" borderId="29" xfId="1" applyFont="1" applyFill="1" applyBorder="1" applyAlignment="1">
      <alignment horizontal="center" vertical="center"/>
    </xf>
    <xf numFmtId="164" fontId="0" fillId="12" borderId="29" xfId="0" applyNumberFormat="1" applyFill="1" applyBorder="1" applyAlignment="1">
      <alignment horizontal="center" vertical="center"/>
    </xf>
    <xf numFmtId="164" fontId="0" fillId="5" borderId="29" xfId="1" applyFont="1" applyFill="1" applyBorder="1" applyAlignment="1">
      <alignment horizontal="center" vertical="center"/>
    </xf>
    <xf numFmtId="164" fontId="0" fillId="13" borderId="29" xfId="1" applyFont="1" applyFill="1" applyBorder="1" applyAlignment="1">
      <alignment horizontal="center" vertical="center"/>
    </xf>
    <xf numFmtId="164" fontId="0" fillId="13" borderId="29" xfId="0" applyNumberFormat="1" applyFill="1" applyBorder="1" applyAlignment="1">
      <alignment horizontal="center" vertical="center"/>
    </xf>
    <xf numFmtId="164" fontId="0" fillId="15" borderId="29" xfId="0" applyNumberFormat="1" applyFill="1" applyBorder="1" applyAlignment="1">
      <alignment horizontal="center" vertical="center"/>
    </xf>
    <xf numFmtId="164" fontId="0" fillId="14" borderId="11" xfId="1" applyFont="1" applyFill="1" applyBorder="1" applyAlignment="1">
      <alignment horizontal="center" vertical="center"/>
    </xf>
    <xf numFmtId="164" fontId="0" fillId="14" borderId="10" xfId="1" applyFont="1" applyFill="1" applyBorder="1" applyAlignment="1">
      <alignment horizontal="center" vertical="center"/>
    </xf>
    <xf numFmtId="164" fontId="0" fillId="14" borderId="29" xfId="1" applyFont="1" applyFill="1" applyBorder="1" applyAlignment="1">
      <alignment horizontal="center" vertical="center"/>
    </xf>
    <xf numFmtId="164" fontId="0" fillId="14" borderId="11" xfId="0" applyNumberFormat="1" applyFill="1" applyBorder="1" applyAlignment="1">
      <alignment horizontal="center" vertical="center"/>
    </xf>
    <xf numFmtId="164" fontId="0" fillId="14" borderId="29" xfId="0" applyNumberFormat="1" applyFill="1" applyBorder="1" applyAlignment="1">
      <alignment horizontal="center" vertical="center"/>
    </xf>
    <xf numFmtId="0" fontId="0" fillId="0" borderId="11" xfId="0" applyBorder="1"/>
    <xf numFmtId="164" fontId="0" fillId="18" borderId="11" xfId="1" applyFont="1" applyFill="1" applyBorder="1" applyAlignment="1">
      <alignment horizontal="center" vertical="center"/>
    </xf>
    <xf numFmtId="0" fontId="14" fillId="17" borderId="11" xfId="0" applyFont="1" applyFill="1" applyBorder="1" applyAlignment="1">
      <alignment horizontal="center"/>
    </xf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0" fillId="3" borderId="5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center" vertical="center"/>
      <protection locked="0"/>
    </xf>
    <xf numFmtId="0" fontId="0" fillId="3" borderId="20" xfId="0" applyFill="1" applyBorder="1" applyAlignment="1" applyProtection="1">
      <alignment horizontal="center" vertical="center"/>
      <protection locked="0"/>
    </xf>
    <xf numFmtId="0" fontId="0" fillId="3" borderId="24" xfId="0" applyFill="1" applyBorder="1" applyAlignment="1" applyProtection="1">
      <alignment horizontal="center" vertical="center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0" fontId="0" fillId="3" borderId="17" xfId="0" applyFill="1" applyBorder="1" applyAlignment="1" applyProtection="1">
      <alignment horizontal="center" vertical="center"/>
      <protection locked="0"/>
    </xf>
    <xf numFmtId="0" fontId="0" fillId="3" borderId="26" xfId="0" applyFill="1" applyBorder="1" applyAlignment="1" applyProtection="1">
      <alignment horizontal="center" vertical="center"/>
      <protection locked="0"/>
    </xf>
    <xf numFmtId="14" fontId="0" fillId="3" borderId="25" xfId="0" applyNumberFormat="1" applyFill="1" applyBorder="1" applyAlignment="1" applyProtection="1">
      <alignment horizontal="center" vertical="center" wrapText="1"/>
      <protection locked="0"/>
    </xf>
    <xf numFmtId="164" fontId="0" fillId="3" borderId="24" xfId="1" applyFont="1" applyFill="1" applyBorder="1" applyAlignment="1" applyProtection="1">
      <alignment horizontal="center" vertical="center"/>
      <protection locked="0"/>
    </xf>
    <xf numFmtId="164" fontId="0" fillId="3" borderId="11" xfId="1" applyFont="1" applyFill="1" applyBorder="1" applyAlignment="1" applyProtection="1">
      <alignment horizontal="center" vertical="center"/>
      <protection locked="0"/>
    </xf>
    <xf numFmtId="164" fontId="0" fillId="3" borderId="17" xfId="1" applyFont="1" applyFill="1" applyBorder="1" applyAlignment="1" applyProtection="1">
      <alignment horizontal="center" vertical="center"/>
      <protection locked="0"/>
    </xf>
    <xf numFmtId="164" fontId="0" fillId="3" borderId="13" xfId="1" applyFont="1" applyFill="1" applyBorder="1" applyAlignment="1" applyProtection="1">
      <alignment horizontal="center" vertical="center"/>
      <protection locked="0"/>
    </xf>
    <xf numFmtId="164" fontId="0" fillId="3" borderId="10" xfId="1" applyFont="1" applyFill="1" applyBorder="1" applyAlignment="1" applyProtection="1">
      <alignment horizontal="center" vertical="center"/>
      <protection locked="0"/>
    </xf>
    <xf numFmtId="164" fontId="0" fillId="3" borderId="3" xfId="1" applyFont="1" applyFill="1" applyBorder="1" applyAlignment="1" applyProtection="1">
      <alignment horizontal="center" vertical="center"/>
      <protection locked="0"/>
    </xf>
    <xf numFmtId="164" fontId="0" fillId="3" borderId="15" xfId="1" applyFont="1" applyFill="1" applyBorder="1" applyAlignment="1" applyProtection="1">
      <alignment horizontal="center" vertical="center"/>
      <protection locked="0"/>
    </xf>
    <xf numFmtId="0" fontId="2" fillId="4" borderId="61" xfId="0" applyFont="1" applyFill="1" applyBorder="1" applyAlignment="1" applyProtection="1">
      <alignment horizontal="center" vertical="center" wrapText="1"/>
      <protection locked="0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6" xfId="0" applyFill="1" applyBorder="1" applyAlignment="1" applyProtection="1">
      <alignment horizontal="center" vertical="center"/>
      <protection locked="0"/>
    </xf>
    <xf numFmtId="0" fontId="0" fillId="4" borderId="9" xfId="0" applyFill="1" applyBorder="1" applyAlignment="1" applyProtection="1">
      <alignment horizontal="center" vertical="center"/>
      <protection locked="0"/>
    </xf>
    <xf numFmtId="0" fontId="0" fillId="4" borderId="7" xfId="0" applyFill="1" applyBorder="1" applyAlignment="1" applyProtection="1">
      <alignment horizontal="center" vertical="center"/>
      <protection locked="0"/>
    </xf>
    <xf numFmtId="0" fontId="0" fillId="4" borderId="8" xfId="0" applyFill="1" applyBorder="1" applyAlignment="1" applyProtection="1">
      <alignment horizontal="center" vertical="center"/>
      <protection locked="0"/>
    </xf>
    <xf numFmtId="0" fontId="2" fillId="4" borderId="15" xfId="0" applyFont="1" applyFill="1" applyBorder="1" applyAlignment="1" applyProtection="1">
      <alignment horizontal="center" vertical="center" wrapText="1"/>
      <protection locked="0"/>
    </xf>
    <xf numFmtId="0" fontId="0" fillId="4" borderId="24" xfId="0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horizontal="center" vertical="center"/>
      <protection locked="0"/>
    </xf>
    <xf numFmtId="0" fontId="0" fillId="4" borderId="17" xfId="0" applyFill="1" applyBorder="1" applyAlignment="1" applyProtection="1">
      <alignment horizontal="center" vertical="center"/>
      <protection locked="0"/>
    </xf>
    <xf numFmtId="0" fontId="0" fillId="4" borderId="26" xfId="0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Border="1" applyAlignment="1" applyProtection="1">
      <alignment horizontal="center" vertical="center" wrapText="1"/>
      <protection locked="0"/>
    </xf>
    <xf numFmtId="0" fontId="2" fillId="4" borderId="37" xfId="0" applyFont="1" applyFill="1" applyBorder="1" applyAlignment="1" applyProtection="1">
      <alignment horizontal="center" vertical="center" wrapText="1"/>
      <protection locked="0"/>
    </xf>
    <xf numFmtId="164" fontId="0" fillId="4" borderId="28" xfId="1" applyFont="1" applyFill="1" applyBorder="1" applyAlignment="1" applyProtection="1">
      <alignment horizontal="center" vertical="center"/>
      <protection locked="0"/>
    </xf>
    <xf numFmtId="164" fontId="0" fillId="4" borderId="29" xfId="1" applyFont="1" applyFill="1" applyBorder="1" applyAlignment="1" applyProtection="1">
      <alignment horizontal="center" vertical="center"/>
      <protection locked="0"/>
    </xf>
    <xf numFmtId="0" fontId="2" fillId="5" borderId="22" xfId="0" applyFont="1" applyFill="1" applyBorder="1" applyAlignment="1" applyProtection="1">
      <alignment horizontal="center" vertical="center" wrapText="1"/>
      <protection locked="0"/>
    </xf>
    <xf numFmtId="0" fontId="0" fillId="5" borderId="5" xfId="0" applyFill="1" applyBorder="1" applyAlignment="1" applyProtection="1">
      <alignment horizontal="center" vertical="center"/>
      <protection locked="0"/>
    </xf>
    <xf numFmtId="0" fontId="0" fillId="5" borderId="6" xfId="0" applyFill="1" applyBorder="1" applyAlignment="1" applyProtection="1">
      <alignment horizontal="center" vertical="center"/>
      <protection locked="0"/>
    </xf>
    <xf numFmtId="0" fontId="0" fillId="5" borderId="9" xfId="0" applyFill="1" applyBorder="1" applyAlignment="1" applyProtection="1">
      <alignment horizontal="center" vertical="center"/>
      <protection locked="0"/>
    </xf>
    <xf numFmtId="0" fontId="0" fillId="5" borderId="22" xfId="0" applyFill="1" applyBorder="1" applyAlignment="1" applyProtection="1">
      <alignment horizontal="center" vertical="center"/>
      <protection locked="0"/>
    </xf>
    <xf numFmtId="0" fontId="0" fillId="5" borderId="20" xfId="0" applyFill="1" applyBorder="1" applyAlignment="1" applyProtection="1">
      <alignment horizontal="center" vertical="center"/>
      <protection locked="0"/>
    </xf>
    <xf numFmtId="0" fontId="0" fillId="5" borderId="23" xfId="0" applyFill="1" applyBorder="1" applyAlignment="1" applyProtection="1">
      <alignment horizontal="center" vertical="center"/>
      <protection locked="0"/>
    </xf>
    <xf numFmtId="0" fontId="2" fillId="5" borderId="26" xfId="0" applyFont="1" applyFill="1" applyBorder="1" applyAlignment="1" applyProtection="1">
      <alignment horizontal="center" vertical="center" wrapText="1"/>
      <protection locked="0"/>
    </xf>
    <xf numFmtId="0" fontId="0" fillId="5" borderId="11" xfId="0" applyFill="1" applyBorder="1" applyAlignment="1" applyProtection="1">
      <alignment horizontal="center" vertical="center"/>
      <protection locked="0"/>
    </xf>
    <xf numFmtId="0" fontId="0" fillId="5" borderId="17" xfId="0" applyFill="1" applyBorder="1" applyAlignment="1" applyProtection="1">
      <alignment horizontal="center" vertical="center"/>
      <protection locked="0"/>
    </xf>
    <xf numFmtId="0" fontId="0" fillId="5" borderId="13" xfId="0" applyFill="1" applyBorder="1" applyAlignment="1" applyProtection="1">
      <alignment horizontal="center" vertical="center"/>
      <protection locked="0"/>
    </xf>
    <xf numFmtId="0" fontId="0" fillId="5" borderId="10" xfId="0" applyFill="1" applyBorder="1" applyAlignment="1" applyProtection="1">
      <alignment horizontal="center" vertical="center"/>
      <protection locked="0"/>
    </xf>
    <xf numFmtId="0" fontId="0" fillId="5" borderId="3" xfId="0" applyFill="1" applyBorder="1" applyAlignment="1" applyProtection="1">
      <alignment horizontal="center" vertical="center"/>
      <protection locked="0"/>
    </xf>
    <xf numFmtId="0" fontId="0" fillId="5" borderId="15" xfId="0" applyFill="1" applyBorder="1" applyAlignment="1" applyProtection="1">
      <alignment horizontal="center" vertical="center"/>
      <protection locked="0"/>
    </xf>
    <xf numFmtId="0" fontId="2" fillId="5" borderId="15" xfId="0" applyFont="1" applyFill="1" applyBorder="1" applyAlignment="1" applyProtection="1">
      <alignment horizontal="center" vertical="center" wrapText="1"/>
      <protection locked="0"/>
    </xf>
    <xf numFmtId="0" fontId="2" fillId="5" borderId="33" xfId="0" applyFont="1" applyFill="1" applyBorder="1" applyAlignment="1" applyProtection="1">
      <alignment horizontal="center" vertical="center" wrapText="1"/>
      <protection locked="0"/>
    </xf>
    <xf numFmtId="164" fontId="0" fillId="5" borderId="24" xfId="1" applyFont="1" applyFill="1" applyBorder="1" applyAlignment="1" applyProtection="1">
      <alignment horizontal="center" vertical="center"/>
      <protection locked="0"/>
    </xf>
    <xf numFmtId="164" fontId="0" fillId="5" borderId="11" xfId="1" applyFont="1" applyFill="1" applyBorder="1" applyAlignment="1" applyProtection="1">
      <alignment horizontal="center" vertical="center"/>
      <protection locked="0"/>
    </xf>
    <xf numFmtId="0" fontId="0" fillId="6" borderId="5" xfId="0" applyFill="1" applyBorder="1" applyAlignment="1" applyProtection="1">
      <alignment horizontal="center" vertical="center"/>
      <protection locked="0"/>
    </xf>
    <xf numFmtId="0" fontId="0" fillId="6" borderId="6" xfId="0" applyFill="1" applyBorder="1" applyAlignment="1" applyProtection="1">
      <alignment horizontal="center" vertical="center"/>
      <protection locked="0"/>
    </xf>
    <xf numFmtId="0" fontId="0" fillId="6" borderId="9" xfId="0" applyFill="1" applyBorder="1" applyAlignment="1" applyProtection="1">
      <alignment horizontal="center" vertical="center"/>
      <protection locked="0"/>
    </xf>
    <xf numFmtId="0" fontId="0" fillId="6" borderId="7" xfId="0" applyFill="1" applyBorder="1" applyAlignment="1" applyProtection="1">
      <alignment horizontal="center" vertical="center"/>
      <protection locked="0"/>
    </xf>
    <xf numFmtId="0" fontId="0" fillId="6" borderId="8" xfId="0" applyFill="1" applyBorder="1" applyAlignment="1" applyProtection="1">
      <alignment horizontal="center" vertical="center"/>
      <protection locked="0"/>
    </xf>
    <xf numFmtId="0" fontId="0" fillId="6" borderId="11" xfId="0" applyFill="1" applyBorder="1" applyAlignment="1" applyProtection="1">
      <alignment horizontal="center" vertical="center"/>
      <protection locked="0"/>
    </xf>
    <xf numFmtId="0" fontId="0" fillId="6" borderId="25" xfId="0" applyFill="1" applyBorder="1" applyAlignment="1" applyProtection="1">
      <alignment horizontal="center" vertical="center"/>
      <protection locked="0"/>
    </xf>
    <xf numFmtId="0" fontId="0" fillId="6" borderId="26" xfId="0" applyFill="1" applyBorder="1" applyAlignment="1" applyProtection="1">
      <alignment horizontal="center" vertical="center"/>
      <protection locked="0"/>
    </xf>
    <xf numFmtId="164" fontId="0" fillId="6" borderId="24" xfId="1" applyFont="1" applyFill="1" applyBorder="1" applyAlignment="1" applyProtection="1">
      <alignment horizontal="center" vertical="center"/>
      <protection locked="0"/>
    </xf>
    <xf numFmtId="164" fontId="0" fillId="6" borderId="11" xfId="1" applyFont="1" applyFill="1" applyBorder="1" applyAlignment="1" applyProtection="1">
      <alignment horizontal="center" vertical="center"/>
      <protection locked="0"/>
    </xf>
    <xf numFmtId="164" fontId="0" fillId="6" borderId="17" xfId="1" applyFont="1" applyFill="1" applyBorder="1" applyAlignment="1" applyProtection="1">
      <alignment horizontal="center" vertical="center"/>
      <protection locked="0"/>
    </xf>
    <xf numFmtId="164" fontId="0" fillId="6" borderId="28" xfId="1" applyFont="1" applyFill="1" applyBorder="1" applyAlignment="1" applyProtection="1">
      <alignment horizontal="center" vertical="center"/>
      <protection locked="0"/>
    </xf>
    <xf numFmtId="164" fontId="0" fillId="6" borderId="29" xfId="1" applyFont="1" applyFill="1" applyBorder="1" applyAlignment="1" applyProtection="1">
      <alignment horizontal="center" vertical="center"/>
      <protection locked="0"/>
    </xf>
    <xf numFmtId="164" fontId="0" fillId="6" borderId="31" xfId="1" applyFont="1" applyFill="1" applyBorder="1" applyAlignment="1" applyProtection="1">
      <alignment horizontal="center" vertical="center"/>
      <protection locked="0"/>
    </xf>
    <xf numFmtId="164" fontId="0" fillId="6" borderId="32" xfId="1" applyFont="1" applyFill="1" applyBorder="1" applyAlignment="1" applyProtection="1">
      <alignment horizontal="center" vertical="center"/>
      <protection locked="0"/>
    </xf>
    <xf numFmtId="0" fontId="0" fillId="7" borderId="21" xfId="0" applyFill="1" applyBorder="1" applyAlignment="1" applyProtection="1">
      <alignment horizontal="center" vertical="center"/>
      <protection locked="0"/>
    </xf>
    <xf numFmtId="0" fontId="0" fillId="7" borderId="20" xfId="0" applyFill="1" applyBorder="1" applyAlignment="1" applyProtection="1">
      <alignment horizontal="center" vertical="center"/>
      <protection locked="0"/>
    </xf>
    <xf numFmtId="16" fontId="0" fillId="7" borderId="20" xfId="0" applyNumberFormat="1" applyFill="1" applyBorder="1" applyAlignment="1" applyProtection="1">
      <alignment horizontal="center" vertical="center"/>
      <protection locked="0"/>
    </xf>
    <xf numFmtId="0" fontId="0" fillId="7" borderId="23" xfId="0" applyFill="1" applyBorder="1" applyAlignment="1" applyProtection="1">
      <alignment horizontal="center" vertical="center"/>
      <protection locked="0"/>
    </xf>
    <xf numFmtId="0" fontId="0" fillId="7" borderId="22" xfId="0" applyFill="1" applyBorder="1" applyAlignment="1" applyProtection="1">
      <alignment horizontal="center" vertical="center"/>
      <protection locked="0"/>
    </xf>
    <xf numFmtId="0" fontId="0" fillId="7" borderId="11" xfId="0" applyFill="1" applyBorder="1" applyAlignment="1" applyProtection="1">
      <alignment horizontal="center" vertical="center"/>
      <protection locked="0"/>
    </xf>
    <xf numFmtId="0" fontId="0" fillId="7" borderId="17" xfId="0" applyFill="1" applyBorder="1" applyAlignment="1" applyProtection="1">
      <alignment horizontal="center" vertical="center"/>
      <protection locked="0"/>
    </xf>
    <xf numFmtId="0" fontId="0" fillId="7" borderId="26" xfId="0" applyFill="1" applyBorder="1" applyAlignment="1" applyProtection="1">
      <alignment horizontal="center" vertical="center"/>
      <protection locked="0"/>
    </xf>
    <xf numFmtId="164" fontId="0" fillId="7" borderId="26" xfId="1" applyFont="1" applyFill="1" applyBorder="1" applyAlignment="1" applyProtection="1">
      <alignment horizontal="center" vertical="center"/>
      <protection locked="0"/>
    </xf>
    <xf numFmtId="164" fontId="0" fillId="7" borderId="11" xfId="1" applyFont="1" applyFill="1" applyBorder="1" applyAlignment="1" applyProtection="1">
      <alignment horizontal="center" vertical="center"/>
      <protection locked="0"/>
    </xf>
    <xf numFmtId="164" fontId="0" fillId="7" borderId="32" xfId="1" applyFont="1" applyFill="1" applyBorder="1" applyAlignment="1" applyProtection="1">
      <alignment horizontal="center" vertical="center"/>
      <protection locked="0"/>
    </xf>
    <xf numFmtId="164" fontId="0" fillId="7" borderId="29" xfId="1" applyFont="1" applyFill="1" applyBorder="1" applyAlignment="1" applyProtection="1">
      <alignment horizontal="center" vertical="center"/>
      <protection locked="0"/>
    </xf>
    <xf numFmtId="164" fontId="0" fillId="7" borderId="30" xfId="1" applyFont="1" applyFill="1" applyBorder="1" applyAlignment="1" applyProtection="1">
      <alignment horizontal="center" vertical="center"/>
      <protection locked="0"/>
    </xf>
    <xf numFmtId="0" fontId="2" fillId="8" borderId="11" xfId="0" applyFont="1" applyFill="1" applyBorder="1" applyAlignment="1" applyProtection="1">
      <alignment horizontal="center" vertical="center" wrapText="1"/>
      <protection locked="0"/>
    </xf>
    <xf numFmtId="0" fontId="0" fillId="8" borderId="5" xfId="0" applyFill="1" applyBorder="1" applyAlignment="1" applyProtection="1">
      <alignment horizontal="center" vertical="center"/>
      <protection locked="0"/>
    </xf>
    <xf numFmtId="0" fontId="0" fillId="8" borderId="6" xfId="0" applyFill="1" applyBorder="1" applyAlignment="1" applyProtection="1">
      <alignment horizontal="center" vertical="center"/>
      <protection locked="0"/>
    </xf>
    <xf numFmtId="0" fontId="0" fillId="8" borderId="9" xfId="0" applyFill="1" applyBorder="1" applyAlignment="1" applyProtection="1">
      <alignment horizontal="center" vertical="center"/>
      <protection locked="0"/>
    </xf>
    <xf numFmtId="0" fontId="0" fillId="8" borderId="11" xfId="0" applyFill="1" applyBorder="1" applyAlignment="1" applyProtection="1">
      <alignment horizontal="center" vertical="center"/>
      <protection locked="0"/>
    </xf>
    <xf numFmtId="0" fontId="0" fillId="8" borderId="17" xfId="0" applyFill="1" applyBorder="1" applyAlignment="1" applyProtection="1">
      <alignment horizontal="center" vertical="center"/>
      <protection locked="0"/>
    </xf>
    <xf numFmtId="164" fontId="1" fillId="8" borderId="17" xfId="1" applyFont="1" applyFill="1" applyBorder="1" applyAlignment="1" applyProtection="1">
      <alignment horizontal="center" vertical="center" wrapText="1"/>
      <protection locked="0"/>
    </xf>
    <xf numFmtId="164" fontId="0" fillId="8" borderId="11" xfId="1" applyFont="1" applyFill="1" applyBorder="1" applyAlignment="1" applyProtection="1">
      <alignment horizontal="center" vertical="center"/>
      <protection locked="0"/>
    </xf>
    <xf numFmtId="0" fontId="2" fillId="9" borderId="6" xfId="0" applyFont="1" applyFill="1" applyBorder="1" applyAlignment="1" applyProtection="1">
      <alignment horizontal="center" vertical="center"/>
      <protection locked="0"/>
    </xf>
    <xf numFmtId="0" fontId="0" fillId="9" borderId="5" xfId="0" applyFill="1" applyBorder="1" applyAlignment="1" applyProtection="1">
      <alignment horizontal="center" vertical="center"/>
      <protection locked="0"/>
    </xf>
    <xf numFmtId="0" fontId="0" fillId="9" borderId="6" xfId="0" applyFill="1" applyBorder="1" applyAlignment="1" applyProtection="1">
      <alignment horizontal="center" vertical="center"/>
      <protection locked="0"/>
    </xf>
    <xf numFmtId="0" fontId="0" fillId="9" borderId="7" xfId="0" applyFill="1" applyBorder="1" applyAlignment="1" applyProtection="1">
      <alignment horizontal="center" vertical="center"/>
      <protection locked="0"/>
    </xf>
    <xf numFmtId="14" fontId="2" fillId="9" borderId="11" xfId="0" applyNumberFormat="1" applyFont="1" applyFill="1" applyBorder="1" applyAlignment="1" applyProtection="1">
      <alignment horizontal="center"/>
      <protection locked="0"/>
    </xf>
    <xf numFmtId="0" fontId="0" fillId="9" borderId="21" xfId="0" applyFill="1" applyBorder="1" applyAlignment="1" applyProtection="1">
      <alignment horizontal="center" vertical="center"/>
      <protection locked="0"/>
    </xf>
    <xf numFmtId="0" fontId="0" fillId="9" borderId="20" xfId="0" applyFill="1" applyBorder="1" applyAlignment="1" applyProtection="1">
      <alignment horizontal="center" vertical="center"/>
      <protection locked="0"/>
    </xf>
    <xf numFmtId="0" fontId="0" fillId="9" borderId="23" xfId="0" applyFill="1" applyBorder="1" applyAlignment="1" applyProtection="1">
      <alignment horizontal="center" vertical="center"/>
      <protection locked="0"/>
    </xf>
    <xf numFmtId="0" fontId="0" fillId="9" borderId="22" xfId="0" applyFill="1" applyBorder="1" applyAlignment="1" applyProtection="1">
      <alignment horizontal="center" vertical="center"/>
      <protection locked="0"/>
    </xf>
    <xf numFmtId="0" fontId="0" fillId="9" borderId="11" xfId="0" applyFill="1" applyBorder="1" applyAlignment="1" applyProtection="1">
      <alignment horizontal="center" vertical="center"/>
      <protection locked="0"/>
    </xf>
    <xf numFmtId="0" fontId="0" fillId="9" borderId="25" xfId="0" applyFill="1" applyBorder="1" applyAlignment="1" applyProtection="1">
      <alignment horizontal="center" vertical="center"/>
      <protection locked="0"/>
    </xf>
    <xf numFmtId="0" fontId="2" fillId="9" borderId="12" xfId="0" applyFont="1" applyFill="1" applyBorder="1" applyAlignment="1" applyProtection="1">
      <alignment vertical="center" wrapText="1"/>
      <protection locked="0"/>
    </xf>
    <xf numFmtId="164" fontId="0" fillId="9" borderId="24" xfId="1" applyFont="1" applyFill="1" applyBorder="1" applyAlignment="1" applyProtection="1">
      <alignment horizontal="center" vertical="center"/>
      <protection locked="0"/>
    </xf>
    <xf numFmtId="164" fontId="0" fillId="9" borderId="11" xfId="1" applyFont="1" applyFill="1" applyBorder="1" applyAlignment="1" applyProtection="1">
      <alignment horizontal="center" vertical="center"/>
      <protection locked="0"/>
    </xf>
    <xf numFmtId="164" fontId="0" fillId="9" borderId="28" xfId="1" applyFont="1" applyFill="1" applyBorder="1" applyAlignment="1" applyProtection="1">
      <alignment horizontal="center" vertical="center"/>
      <protection locked="0"/>
    </xf>
    <xf numFmtId="0" fontId="0" fillId="9" borderId="29" xfId="0" applyFill="1" applyBorder="1" applyAlignment="1" applyProtection="1">
      <alignment horizontal="center" vertical="center"/>
      <protection locked="0"/>
    </xf>
    <xf numFmtId="164" fontId="0" fillId="9" borderId="29" xfId="1" applyFont="1" applyFill="1" applyBorder="1" applyAlignment="1" applyProtection="1">
      <alignment horizontal="center" vertical="center"/>
      <protection locked="0"/>
    </xf>
    <xf numFmtId="164" fontId="0" fillId="9" borderId="31" xfId="1" applyFont="1" applyFill="1" applyBorder="1" applyAlignment="1" applyProtection="1">
      <alignment horizontal="center" vertical="center"/>
      <protection locked="0"/>
    </xf>
    <xf numFmtId="0" fontId="2" fillId="10" borderId="6" xfId="0" applyFont="1" applyFill="1" applyBorder="1" applyAlignment="1" applyProtection="1">
      <alignment horizontal="center" vertical="center" wrapText="1"/>
      <protection locked="0"/>
    </xf>
    <xf numFmtId="0" fontId="0" fillId="10" borderId="5" xfId="0" applyFill="1" applyBorder="1" applyAlignment="1" applyProtection="1">
      <alignment horizontal="center" vertical="center"/>
      <protection locked="0"/>
    </xf>
    <xf numFmtId="0" fontId="0" fillId="10" borderId="6" xfId="0" applyFill="1" applyBorder="1" applyAlignment="1" applyProtection="1">
      <alignment horizontal="center" vertical="center"/>
      <protection locked="0"/>
    </xf>
    <xf numFmtId="0" fontId="0" fillId="10" borderId="7" xfId="0" applyFill="1" applyBorder="1" applyAlignment="1" applyProtection="1">
      <alignment horizontal="center" vertical="center"/>
      <protection locked="0"/>
    </xf>
    <xf numFmtId="0" fontId="2" fillId="10" borderId="11" xfId="0" applyFont="1" applyFill="1" applyBorder="1" applyAlignment="1" applyProtection="1">
      <alignment horizontal="center" vertical="center" wrapText="1"/>
      <protection locked="0"/>
    </xf>
    <xf numFmtId="0" fontId="0" fillId="10" borderId="21" xfId="0" applyFill="1" applyBorder="1" applyAlignment="1" applyProtection="1">
      <alignment horizontal="center" vertical="center"/>
      <protection locked="0"/>
    </xf>
    <xf numFmtId="0" fontId="0" fillId="10" borderId="20" xfId="0" applyFill="1" applyBorder="1" applyAlignment="1" applyProtection="1">
      <alignment horizontal="center" vertical="center"/>
      <protection locked="0"/>
    </xf>
    <xf numFmtId="0" fontId="0" fillId="10" borderId="23" xfId="0" applyFill="1" applyBorder="1" applyAlignment="1" applyProtection="1">
      <alignment horizontal="center" vertical="center"/>
      <protection locked="0"/>
    </xf>
    <xf numFmtId="0" fontId="0" fillId="10" borderId="22" xfId="0" applyFill="1" applyBorder="1" applyAlignment="1" applyProtection="1">
      <alignment horizontal="center" vertical="center"/>
      <protection locked="0"/>
    </xf>
    <xf numFmtId="164" fontId="0" fillId="10" borderId="24" xfId="1" applyFont="1" applyFill="1" applyBorder="1" applyAlignment="1" applyProtection="1">
      <alignment horizontal="center" vertical="center"/>
      <protection locked="0"/>
    </xf>
    <xf numFmtId="164" fontId="0" fillId="10" borderId="11" xfId="1" applyFont="1" applyFill="1" applyBorder="1" applyAlignment="1" applyProtection="1">
      <alignment horizontal="center" vertical="center"/>
      <protection locked="0"/>
    </xf>
    <xf numFmtId="0" fontId="0" fillId="10" borderId="11" xfId="0" applyFill="1" applyBorder="1" applyAlignment="1" applyProtection="1">
      <alignment horizontal="center" vertical="center"/>
      <protection locked="0"/>
    </xf>
    <xf numFmtId="0" fontId="0" fillId="10" borderId="25" xfId="0" applyFill="1" applyBorder="1" applyAlignment="1" applyProtection="1">
      <alignment horizontal="center" vertical="center"/>
      <protection locked="0"/>
    </xf>
    <xf numFmtId="164" fontId="0" fillId="10" borderId="28" xfId="0" applyNumberFormat="1" applyFill="1" applyBorder="1" applyAlignment="1" applyProtection="1">
      <alignment horizontal="center" vertical="center"/>
      <protection locked="0"/>
    </xf>
    <xf numFmtId="0" fontId="0" fillId="10" borderId="29" xfId="0" applyFill="1" applyBorder="1" applyAlignment="1" applyProtection="1">
      <alignment horizontal="center" vertical="center"/>
      <protection locked="0"/>
    </xf>
    <xf numFmtId="0" fontId="0" fillId="10" borderId="31" xfId="0" applyFill="1" applyBorder="1" applyAlignment="1" applyProtection="1">
      <alignment horizontal="center" vertical="center"/>
      <protection locked="0"/>
    </xf>
    <xf numFmtId="164" fontId="2" fillId="11" borderId="10" xfId="1" applyFont="1" applyFill="1" applyBorder="1" applyAlignment="1" applyProtection="1">
      <alignment horizontal="center" vertical="center"/>
      <protection locked="0"/>
    </xf>
    <xf numFmtId="0" fontId="0" fillId="11" borderId="11" xfId="0" applyFill="1" applyBorder="1" applyAlignment="1" applyProtection="1">
      <alignment horizontal="center" vertical="center"/>
      <protection locked="0"/>
    </xf>
    <xf numFmtId="0" fontId="0" fillId="11" borderId="17" xfId="0" applyFill="1" applyBorder="1" applyAlignment="1" applyProtection="1">
      <alignment horizontal="center" vertical="center"/>
      <protection locked="0"/>
    </xf>
    <xf numFmtId="164" fontId="2" fillId="11" borderId="3" xfId="1" applyFont="1" applyFill="1" applyBorder="1" applyAlignment="1" applyProtection="1">
      <alignment horizontal="center" vertical="center"/>
      <protection locked="0"/>
    </xf>
    <xf numFmtId="0" fontId="0" fillId="11" borderId="15" xfId="0" applyFill="1" applyBorder="1" applyAlignment="1" applyProtection="1">
      <alignment horizontal="center" vertical="center"/>
      <protection locked="0"/>
    </xf>
    <xf numFmtId="0" fontId="0" fillId="11" borderId="10" xfId="0" applyFill="1" applyBorder="1" applyAlignment="1" applyProtection="1">
      <alignment horizontal="center" vertical="center"/>
      <protection locked="0"/>
    </xf>
    <xf numFmtId="0" fontId="0" fillId="11" borderId="3" xfId="0" applyFill="1" applyBorder="1" applyAlignment="1" applyProtection="1">
      <alignment horizontal="center" vertical="center"/>
      <protection locked="0"/>
    </xf>
    <xf numFmtId="1" fontId="0" fillId="11" borderId="61" xfId="1" applyNumberFormat="1" applyFont="1" applyFill="1" applyBorder="1" applyAlignment="1" applyProtection="1">
      <alignment horizontal="center" vertical="center"/>
      <protection locked="0"/>
    </xf>
    <xf numFmtId="1" fontId="0" fillId="11" borderId="39" xfId="1" applyNumberFormat="1" applyFont="1" applyFill="1" applyBorder="1" applyAlignment="1" applyProtection="1">
      <alignment horizontal="center" vertical="center"/>
      <protection locked="0"/>
    </xf>
    <xf numFmtId="164" fontId="0" fillId="11" borderId="6" xfId="1" applyFont="1" applyFill="1" applyBorder="1" applyAlignment="1" applyProtection="1">
      <alignment horizontal="center" vertical="center"/>
      <protection locked="0"/>
    </xf>
    <xf numFmtId="164" fontId="0" fillId="11" borderId="15" xfId="1" applyFont="1" applyFill="1" applyBorder="1" applyAlignment="1" applyProtection="1">
      <alignment horizontal="center" vertical="center"/>
      <protection locked="0"/>
    </xf>
    <xf numFmtId="164" fontId="0" fillId="11" borderId="10" xfId="1" applyFont="1" applyFill="1" applyBorder="1" applyAlignment="1" applyProtection="1">
      <alignment horizontal="center" vertical="center"/>
      <protection locked="0"/>
    </xf>
    <xf numFmtId="164" fontId="0" fillId="11" borderId="11" xfId="1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Protection="1">
      <protection locked="0"/>
    </xf>
    <xf numFmtId="164" fontId="9" fillId="4" borderId="11" xfId="1" applyFont="1" applyFill="1" applyBorder="1" applyAlignment="1" applyProtection="1">
      <alignment horizontal="center" vertical="center"/>
      <protection locked="0"/>
    </xf>
    <xf numFmtId="164" fontId="0" fillId="4" borderId="29" xfId="1" applyFont="1" applyFill="1" applyBorder="1" applyProtection="1">
      <protection locked="0"/>
    </xf>
    <xf numFmtId="0" fontId="0" fillId="4" borderId="29" xfId="0" applyFill="1" applyBorder="1" applyProtection="1">
      <protection locked="0"/>
    </xf>
    <xf numFmtId="164" fontId="0" fillId="0" borderId="0" xfId="1" applyFont="1" applyProtection="1">
      <protection locked="0"/>
    </xf>
    <xf numFmtId="1" fontId="0" fillId="12" borderId="11" xfId="0" applyNumberFormat="1" applyFill="1" applyBorder="1" applyAlignment="1">
      <alignment horizontal="center" vertical="center"/>
    </xf>
    <xf numFmtId="1" fontId="0" fillId="12" borderId="10" xfId="0" applyNumberFormat="1" applyFill="1" applyBorder="1" applyAlignment="1">
      <alignment horizontal="center" vertical="center"/>
    </xf>
    <xf numFmtId="1" fontId="0" fillId="12" borderId="29" xfId="0" applyNumberFormat="1" applyFill="1" applyBorder="1" applyAlignment="1">
      <alignment horizontal="center" vertical="center"/>
    </xf>
    <xf numFmtId="1" fontId="0" fillId="10" borderId="11" xfId="0" applyNumberFormat="1" applyFill="1" applyBorder="1" applyAlignment="1">
      <alignment horizontal="center"/>
    </xf>
    <xf numFmtId="1" fontId="0" fillId="16" borderId="11" xfId="0" applyNumberFormat="1" applyFill="1" applyBorder="1" applyAlignment="1">
      <alignment horizontal="center"/>
    </xf>
    <xf numFmtId="1" fontId="0" fillId="7" borderId="11" xfId="0" applyNumberFormat="1" applyFill="1" applyBorder="1" applyAlignment="1">
      <alignment horizontal="center"/>
    </xf>
    <xf numFmtId="164" fontId="0" fillId="11" borderId="15" xfId="0" applyNumberFormat="1" applyFill="1" applyBorder="1" applyAlignment="1" applyProtection="1">
      <alignment horizontal="center" vertical="center"/>
      <protection locked="0"/>
    </xf>
    <xf numFmtId="164" fontId="0" fillId="10" borderId="10" xfId="1" applyFont="1" applyFill="1" applyBorder="1" applyAlignment="1">
      <alignment horizontal="center" vertical="center"/>
    </xf>
    <xf numFmtId="164" fontId="0" fillId="19" borderId="11" xfId="1" applyFont="1" applyFill="1" applyBorder="1" applyAlignment="1" applyProtection="1">
      <alignment horizontal="center" vertical="center"/>
      <protection locked="0"/>
    </xf>
    <xf numFmtId="164" fontId="0" fillId="19" borderId="17" xfId="1" applyFont="1" applyFill="1" applyBorder="1" applyAlignment="1" applyProtection="1">
      <alignment horizontal="center" vertical="center"/>
      <protection locked="0"/>
    </xf>
    <xf numFmtId="0" fontId="0" fillId="19" borderId="25" xfId="0" applyFill="1" applyBorder="1" applyAlignment="1" applyProtection="1">
      <alignment horizontal="center" vertical="center"/>
      <protection locked="0"/>
    </xf>
    <xf numFmtId="0" fontId="0" fillId="19" borderId="16" xfId="0" applyFill="1" applyBorder="1" applyAlignment="1" applyProtection="1">
      <alignment horizontal="center" vertical="center"/>
      <protection locked="0"/>
    </xf>
    <xf numFmtId="0" fontId="0" fillId="19" borderId="12" xfId="0" applyFill="1" applyBorder="1" applyAlignment="1" applyProtection="1">
      <alignment horizontal="center" vertical="center"/>
      <protection locked="0"/>
    </xf>
    <xf numFmtId="0" fontId="0" fillId="19" borderId="11" xfId="0" applyFill="1" applyBorder="1" applyAlignment="1" applyProtection="1">
      <alignment horizontal="center" vertical="center"/>
      <protection locked="0"/>
    </xf>
    <xf numFmtId="0" fontId="0" fillId="19" borderId="17" xfId="0" applyFill="1" applyBorder="1" applyAlignment="1" applyProtection="1">
      <alignment horizontal="center" vertical="center"/>
      <protection locked="0"/>
    </xf>
    <xf numFmtId="0" fontId="0" fillId="19" borderId="22" xfId="0" applyFill="1" applyBorder="1" applyAlignment="1" applyProtection="1">
      <alignment horizontal="center" vertical="center"/>
      <protection locked="0"/>
    </xf>
    <xf numFmtId="0" fontId="0" fillId="19" borderId="20" xfId="0" applyFill="1" applyBorder="1" applyAlignment="1" applyProtection="1">
      <alignment horizontal="center" vertical="center"/>
      <protection locked="0"/>
    </xf>
    <xf numFmtId="0" fontId="0" fillId="19" borderId="26" xfId="0" applyFill="1" applyBorder="1" applyAlignment="1" applyProtection="1">
      <alignment horizontal="center" vertical="center"/>
      <protection locked="0"/>
    </xf>
    <xf numFmtId="0" fontId="0" fillId="19" borderId="5" xfId="0" applyFill="1" applyBorder="1" applyAlignment="1" applyProtection="1">
      <alignment horizontal="center" vertical="center"/>
      <protection locked="0"/>
    </xf>
    <xf numFmtId="0" fontId="0" fillId="19" borderId="6" xfId="0" applyFill="1" applyBorder="1" applyAlignment="1" applyProtection="1">
      <alignment horizontal="center" vertical="center"/>
      <protection locked="0"/>
    </xf>
    <xf numFmtId="0" fontId="0" fillId="19" borderId="7" xfId="0" applyFill="1" applyBorder="1" applyAlignment="1" applyProtection="1">
      <alignment horizontal="center" vertical="center"/>
      <protection locked="0"/>
    </xf>
    <xf numFmtId="164" fontId="9" fillId="19" borderId="24" xfId="1" applyFont="1" applyFill="1" applyBorder="1" applyAlignment="1" applyProtection="1">
      <alignment horizontal="center" vertical="center"/>
      <protection locked="0"/>
    </xf>
    <xf numFmtId="164" fontId="9" fillId="19" borderId="11" xfId="1" applyFont="1" applyFill="1" applyBorder="1" applyAlignment="1" applyProtection="1">
      <alignment horizontal="center" vertical="center"/>
      <protection locked="0"/>
    </xf>
    <xf numFmtId="164" fontId="9" fillId="19" borderId="17" xfId="1" applyFont="1" applyFill="1" applyBorder="1" applyAlignment="1" applyProtection="1">
      <alignment horizontal="center" vertical="center"/>
      <protection locked="0"/>
    </xf>
    <xf numFmtId="164" fontId="0" fillId="19" borderId="28" xfId="1" applyFont="1" applyFill="1" applyBorder="1" applyAlignment="1" applyProtection="1">
      <alignment horizontal="center" vertical="center"/>
      <protection locked="0"/>
    </xf>
    <xf numFmtId="164" fontId="0" fillId="19" borderId="29" xfId="1" applyFont="1" applyFill="1" applyBorder="1" applyAlignment="1" applyProtection="1">
      <alignment horizontal="center" vertical="center"/>
      <protection locked="0"/>
    </xf>
    <xf numFmtId="0" fontId="0" fillId="12" borderId="11" xfId="0" applyFill="1" applyBorder="1" applyAlignment="1" applyProtection="1">
      <alignment horizontal="center" vertical="center"/>
      <protection locked="0"/>
    </xf>
    <xf numFmtId="0" fontId="0" fillId="12" borderId="17" xfId="0" applyFill="1" applyBorder="1" applyAlignment="1" applyProtection="1">
      <alignment horizontal="center" vertical="center"/>
      <protection locked="0"/>
    </xf>
    <xf numFmtId="164" fontId="0" fillId="12" borderId="20" xfId="1" applyFont="1" applyFill="1" applyBorder="1" applyAlignment="1" applyProtection="1">
      <alignment horizontal="center" vertical="center"/>
      <protection locked="0"/>
    </xf>
    <xf numFmtId="0" fontId="0" fillId="12" borderId="24" xfId="0" applyFill="1" applyBorder="1" applyAlignment="1" applyProtection="1">
      <alignment horizontal="center" vertical="center"/>
      <protection locked="0"/>
    </xf>
    <xf numFmtId="0" fontId="0" fillId="12" borderId="20" xfId="0" applyFill="1" applyBorder="1" applyAlignment="1" applyProtection="1">
      <alignment horizontal="center" vertical="center"/>
      <protection locked="0"/>
    </xf>
    <xf numFmtId="0" fontId="0" fillId="12" borderId="23" xfId="0" applyFill="1" applyBorder="1" applyAlignment="1" applyProtection="1">
      <alignment horizontal="center" vertical="center"/>
      <protection locked="0"/>
    </xf>
    <xf numFmtId="0" fontId="0" fillId="12" borderId="13" xfId="0" applyFill="1" applyBorder="1" applyAlignment="1" applyProtection="1">
      <alignment horizontal="center" vertical="center"/>
      <protection locked="0"/>
    </xf>
    <xf numFmtId="0" fontId="0" fillId="12" borderId="11" xfId="0" applyFill="1" applyBorder="1" applyProtection="1">
      <protection locked="0"/>
    </xf>
    <xf numFmtId="0" fontId="0" fillId="12" borderId="11" xfId="0" applyFill="1" applyBorder="1" applyAlignment="1" applyProtection="1">
      <alignment horizontal="center"/>
      <protection locked="0"/>
    </xf>
    <xf numFmtId="0" fontId="0" fillId="12" borderId="10" xfId="0" applyFill="1" applyBorder="1" applyAlignment="1" applyProtection="1">
      <alignment horizontal="center" vertical="center"/>
      <protection locked="0"/>
    </xf>
    <xf numFmtId="0" fontId="0" fillId="12" borderId="3" xfId="0" applyFill="1" applyBorder="1" applyAlignment="1" applyProtection="1">
      <alignment horizontal="center" vertical="center"/>
      <protection locked="0"/>
    </xf>
    <xf numFmtId="0" fontId="2" fillId="19" borderId="55" xfId="0" applyFont="1" applyFill="1" applyBorder="1" applyAlignment="1" applyProtection="1">
      <alignment horizontal="center" vertical="center" wrapText="1"/>
      <protection locked="0"/>
    </xf>
    <xf numFmtId="0" fontId="0" fillId="19" borderId="29" xfId="0" applyFill="1" applyBorder="1" applyAlignment="1" applyProtection="1">
      <alignment horizontal="center" vertical="center"/>
      <protection locked="0"/>
    </xf>
    <xf numFmtId="0" fontId="0" fillId="19" borderId="31" xfId="0" applyFill="1" applyBorder="1" applyAlignment="1" applyProtection="1">
      <alignment horizontal="center" vertical="center"/>
      <protection locked="0"/>
    </xf>
    <xf numFmtId="0" fontId="2" fillId="12" borderId="54" xfId="0" applyFont="1" applyFill="1" applyBorder="1" applyAlignment="1" applyProtection="1">
      <alignment horizontal="center" vertical="center" wrapText="1"/>
      <protection locked="0"/>
    </xf>
    <xf numFmtId="0" fontId="2" fillId="12" borderId="55" xfId="0" applyFont="1" applyFill="1" applyBorder="1" applyAlignment="1" applyProtection="1">
      <alignment horizontal="center" vertical="center" wrapText="1"/>
      <protection locked="0"/>
    </xf>
    <xf numFmtId="0" fontId="2" fillId="12" borderId="58" xfId="0" applyFont="1" applyFill="1" applyBorder="1" applyAlignment="1" applyProtection="1">
      <alignment horizontal="center" vertical="center" wrapText="1"/>
      <protection locked="0"/>
    </xf>
    <xf numFmtId="0" fontId="0" fillId="12" borderId="6" xfId="0" applyFill="1" applyBorder="1" applyAlignment="1" applyProtection="1">
      <alignment horizontal="center" vertical="center"/>
      <protection locked="0"/>
    </xf>
    <xf numFmtId="164" fontId="0" fillId="12" borderId="11" xfId="1" applyFont="1" applyFill="1" applyBorder="1" applyAlignment="1" applyProtection="1">
      <alignment horizontal="center" vertical="center"/>
      <protection locked="0"/>
    </xf>
    <xf numFmtId="0" fontId="0" fillId="12" borderId="28" xfId="0" applyFill="1" applyBorder="1" applyAlignment="1" applyProtection="1">
      <alignment horizontal="center" vertical="center"/>
      <protection locked="0"/>
    </xf>
    <xf numFmtId="0" fontId="0" fillId="12" borderId="29" xfId="0" applyFill="1" applyBorder="1" applyAlignment="1" applyProtection="1">
      <alignment horizontal="center" vertical="center"/>
      <protection locked="0"/>
    </xf>
    <xf numFmtId="0" fontId="0" fillId="12" borderId="29" xfId="0" applyFill="1" applyBorder="1" applyProtection="1">
      <protection locked="0"/>
    </xf>
    <xf numFmtId="0" fontId="0" fillId="12" borderId="62" xfId="0" applyFill="1" applyBorder="1" applyAlignment="1" applyProtection="1">
      <alignment horizontal="center" vertical="center"/>
      <protection locked="0"/>
    </xf>
    <xf numFmtId="0" fontId="0" fillId="12" borderId="62" xfId="0" applyFill="1" applyBorder="1" applyAlignment="1" applyProtection="1">
      <alignment horizontal="center" vertical="center" wrapText="1"/>
      <protection locked="0"/>
    </xf>
    <xf numFmtId="0" fontId="0" fillId="12" borderId="29" xfId="0" applyFill="1" applyBorder="1" applyAlignment="1" applyProtection="1">
      <alignment horizontal="center"/>
      <protection locked="0"/>
    </xf>
    <xf numFmtId="0" fontId="0" fillId="19" borderId="62" xfId="0" applyFill="1" applyBorder="1" applyAlignment="1" applyProtection="1">
      <alignment horizontal="center" vertical="center"/>
      <protection locked="0"/>
    </xf>
    <xf numFmtId="0" fontId="0" fillId="19" borderId="62" xfId="0" applyFill="1" applyBorder="1" applyAlignment="1" applyProtection="1">
      <alignment horizontal="center" vertical="center" wrapText="1"/>
      <protection locked="0"/>
    </xf>
    <xf numFmtId="0" fontId="0" fillId="19" borderId="1" xfId="0" applyFill="1" applyBorder="1" applyAlignment="1" applyProtection="1">
      <alignment horizontal="center" vertical="center"/>
      <protection locked="0"/>
    </xf>
    <xf numFmtId="0" fontId="0" fillId="4" borderId="13" xfId="0" applyFill="1" applyBorder="1" applyAlignment="1" applyProtection="1">
      <alignment horizontal="center" vertical="center"/>
      <protection locked="0"/>
    </xf>
    <xf numFmtId="0" fontId="0" fillId="4" borderId="10" xfId="0" applyFill="1" applyBorder="1" applyAlignment="1" applyProtection="1">
      <alignment horizontal="center" vertical="center"/>
      <protection locked="0"/>
    </xf>
    <xf numFmtId="0" fontId="0" fillId="4" borderId="6" xfId="0" applyFill="1" applyBorder="1" applyProtection="1">
      <protection locked="0"/>
    </xf>
    <xf numFmtId="164" fontId="0" fillId="6" borderId="30" xfId="1" applyFont="1" applyFill="1" applyBorder="1" applyAlignment="1" applyProtection="1">
      <alignment horizontal="center" vertical="center"/>
      <protection locked="0"/>
    </xf>
    <xf numFmtId="0" fontId="0" fillId="12" borderId="17" xfId="0" applyFill="1" applyBorder="1" applyProtection="1">
      <protection locked="0"/>
    </xf>
    <xf numFmtId="0" fontId="0" fillId="12" borderId="30" xfId="0" applyFill="1" applyBorder="1" applyProtection="1">
      <protection locked="0"/>
    </xf>
    <xf numFmtId="164" fontId="9" fillId="12" borderId="24" xfId="1" applyFont="1" applyFill="1" applyBorder="1" applyAlignment="1" applyProtection="1">
      <alignment horizontal="center" vertical="center"/>
      <protection locked="0"/>
    </xf>
    <xf numFmtId="164" fontId="9" fillId="12" borderId="11" xfId="1" applyFont="1" applyFill="1" applyBorder="1" applyAlignment="1" applyProtection="1">
      <alignment horizontal="center" vertical="center"/>
      <protection locked="0"/>
    </xf>
    <xf numFmtId="164" fontId="0" fillId="12" borderId="28" xfId="1" applyFont="1" applyFill="1" applyBorder="1" applyAlignment="1" applyProtection="1">
      <alignment horizontal="center" vertical="center"/>
      <protection locked="0"/>
    </xf>
    <xf numFmtId="164" fontId="0" fillId="12" borderId="29" xfId="1" applyFont="1" applyFill="1" applyBorder="1" applyAlignment="1" applyProtection="1">
      <alignment horizontal="center" vertical="center"/>
      <protection locked="0"/>
    </xf>
    <xf numFmtId="164" fontId="0" fillId="12" borderId="29" xfId="0" applyNumberFormat="1" applyFill="1" applyBorder="1" applyAlignment="1" applyProtection="1">
      <alignment horizontal="center" vertical="center"/>
      <protection locked="0"/>
    </xf>
    <xf numFmtId="0" fontId="0" fillId="12" borderId="42" xfId="0" applyFill="1" applyBorder="1" applyAlignment="1" applyProtection="1">
      <alignment horizontal="center" vertical="center"/>
      <protection locked="0"/>
    </xf>
    <xf numFmtId="0" fontId="0" fillId="12" borderId="35" xfId="0" applyFill="1" applyBorder="1" applyAlignment="1" applyProtection="1">
      <alignment horizontal="center" vertical="center"/>
      <protection locked="0"/>
    </xf>
    <xf numFmtId="0" fontId="0" fillId="12" borderId="9" xfId="0" applyFill="1" applyBorder="1" applyAlignment="1" applyProtection="1">
      <alignment horizontal="center" vertical="center"/>
      <protection locked="0"/>
    </xf>
    <xf numFmtId="164" fontId="0" fillId="12" borderId="6" xfId="1" applyFont="1" applyFill="1" applyBorder="1" applyAlignment="1" applyProtection="1">
      <alignment horizontal="center" vertical="center"/>
      <protection locked="0"/>
    </xf>
    <xf numFmtId="0" fontId="0" fillId="12" borderId="30" xfId="0" applyFill="1" applyBorder="1" applyAlignment="1" applyProtection="1">
      <alignment horizontal="center" vertical="center"/>
      <protection locked="0"/>
    </xf>
    <xf numFmtId="0" fontId="2" fillId="3" borderId="18" xfId="0" applyFont="1" applyFill="1" applyBorder="1" applyAlignment="1" applyProtection="1">
      <alignment horizontal="center" vertical="center" wrapText="1"/>
      <protection locked="0"/>
    </xf>
    <xf numFmtId="164" fontId="0" fillId="15" borderId="31" xfId="0" applyNumberFormat="1" applyFill="1" applyBorder="1" applyAlignment="1">
      <alignment horizontal="center" vertical="center"/>
    </xf>
    <xf numFmtId="164" fontId="0" fillId="12" borderId="9" xfId="1" applyFont="1" applyFill="1" applyBorder="1" applyAlignment="1" applyProtection="1">
      <alignment horizontal="center" vertical="center"/>
      <protection locked="0"/>
    </xf>
    <xf numFmtId="164" fontId="0" fillId="12" borderId="23" xfId="1" applyFont="1" applyFill="1" applyBorder="1" applyAlignment="1" applyProtection="1">
      <alignment horizontal="center" vertical="center"/>
      <protection locked="0"/>
    </xf>
    <xf numFmtId="164" fontId="0" fillId="12" borderId="17" xfId="1" applyFont="1" applyFill="1" applyBorder="1" applyAlignment="1" applyProtection="1">
      <alignment horizontal="center" vertical="center"/>
      <protection locked="0"/>
    </xf>
    <xf numFmtId="1" fontId="0" fillId="0" borderId="42" xfId="0" applyNumberFormat="1" applyFill="1" applyBorder="1" applyAlignment="1">
      <alignment horizontal="center" vertical="center"/>
    </xf>
    <xf numFmtId="1" fontId="0" fillId="0" borderId="58" xfId="0" applyNumberFormat="1" applyFill="1" applyBorder="1" applyAlignment="1">
      <alignment horizontal="center" vertical="center"/>
    </xf>
    <xf numFmtId="164" fontId="0" fillId="0" borderId="67" xfId="1" applyFont="1" applyFill="1" applyBorder="1" applyAlignment="1">
      <alignment horizontal="center" vertical="center"/>
    </xf>
    <xf numFmtId="1" fontId="0" fillId="0" borderId="60" xfId="0" applyNumberFormat="1" applyFill="1" applyBorder="1" applyAlignment="1">
      <alignment horizontal="center" vertical="center"/>
    </xf>
    <xf numFmtId="1" fontId="2" fillId="20" borderId="68" xfId="0" applyNumberFormat="1" applyFont="1" applyFill="1" applyBorder="1" applyAlignment="1">
      <alignment horizontal="center"/>
    </xf>
    <xf numFmtId="164" fontId="2" fillId="20" borderId="69" xfId="0" applyNumberFormat="1" applyFont="1" applyFill="1" applyBorder="1" applyAlignment="1">
      <alignment horizontal="center"/>
    </xf>
    <xf numFmtId="0" fontId="2" fillId="3" borderId="12" xfId="0" applyFont="1" applyFill="1" applyBorder="1" applyAlignment="1" applyProtection="1">
      <alignment vertical="center" wrapText="1"/>
      <protection locked="0"/>
    </xf>
    <xf numFmtId="14" fontId="0" fillId="3" borderId="40" xfId="0" applyNumberFormat="1" applyFill="1" applyBorder="1" applyAlignment="1" applyProtection="1">
      <alignment horizontal="center" vertical="center"/>
      <protection locked="0"/>
    </xf>
    <xf numFmtId="0" fontId="0" fillId="3" borderId="21" xfId="0" applyFill="1" applyBorder="1" applyAlignment="1" applyProtection="1">
      <alignment horizontal="center" vertical="center"/>
      <protection locked="0"/>
    </xf>
    <xf numFmtId="0" fontId="0" fillId="3" borderId="23" xfId="0" applyFill="1" applyBorder="1" applyAlignment="1" applyProtection="1">
      <alignment horizontal="center" vertical="center"/>
      <protection locked="0"/>
    </xf>
    <xf numFmtId="0" fontId="0" fillId="3" borderId="22" xfId="0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2" fillId="3" borderId="21" xfId="0" applyFont="1" applyFill="1" applyBorder="1" applyAlignment="1" applyProtection="1">
      <alignment horizontal="center" vertical="center" wrapText="1"/>
      <protection locked="0"/>
    </xf>
    <xf numFmtId="0" fontId="0" fillId="3" borderId="28" xfId="0" applyFill="1" applyBorder="1" applyAlignment="1" applyProtection="1">
      <alignment horizontal="center" vertical="center"/>
      <protection locked="0"/>
    </xf>
    <xf numFmtId="0" fontId="0" fillId="3" borderId="29" xfId="0" applyFill="1" applyBorder="1" applyAlignment="1" applyProtection="1">
      <alignment horizontal="center" vertical="center"/>
      <protection locked="0"/>
    </xf>
    <xf numFmtId="0" fontId="0" fillId="3" borderId="30" xfId="0" applyFill="1" applyBorder="1" applyAlignment="1" applyProtection="1">
      <alignment horizontal="center" vertical="center"/>
      <protection locked="0"/>
    </xf>
    <xf numFmtId="0" fontId="0" fillId="3" borderId="32" xfId="0" applyFill="1" applyBorder="1" applyAlignment="1" applyProtection="1">
      <alignment horizontal="center" vertical="center"/>
      <protection locked="0"/>
    </xf>
    <xf numFmtId="0" fontId="0" fillId="9" borderId="36" xfId="0" applyFill="1" applyBorder="1" applyAlignment="1" applyProtection="1">
      <alignment horizontal="center" vertical="center"/>
      <protection locked="0"/>
    </xf>
    <xf numFmtId="14" fontId="0" fillId="3" borderId="14" xfId="0" applyNumberFormat="1" applyFill="1" applyBorder="1" applyAlignment="1" applyProtection="1">
      <alignment horizontal="center" vertical="center"/>
      <protection locked="0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4" borderId="15" xfId="0" applyFill="1" applyBorder="1" applyAlignment="1" applyProtection="1">
      <alignment horizontal="center" vertical="center"/>
      <protection locked="0"/>
    </xf>
    <xf numFmtId="0" fontId="0" fillId="4" borderId="25" xfId="0" applyFill="1" applyBorder="1" applyAlignment="1" applyProtection="1">
      <alignment horizontal="center" vertical="center"/>
      <protection locked="0"/>
    </xf>
    <xf numFmtId="164" fontId="0" fillId="4" borderId="31" xfId="1" applyFont="1" applyFill="1" applyBorder="1" applyAlignment="1" applyProtection="1">
      <alignment horizontal="center" vertical="center"/>
      <protection locked="0"/>
    </xf>
    <xf numFmtId="14" fontId="0" fillId="4" borderId="9" xfId="0" applyNumberFormat="1" applyFill="1" applyBorder="1" applyAlignment="1" applyProtection="1">
      <alignment horizontal="center" vertical="center"/>
      <protection locked="0"/>
    </xf>
    <xf numFmtId="14" fontId="0" fillId="4" borderId="17" xfId="0" applyNumberFormat="1" applyFill="1" applyBorder="1" applyAlignment="1" applyProtection="1">
      <alignment horizontal="center" vertical="center" wrapText="1"/>
      <protection locked="0"/>
    </xf>
    <xf numFmtId="14" fontId="0" fillId="4" borderId="30" xfId="0" applyNumberFormat="1" applyFill="1" applyBorder="1" applyAlignment="1" applyProtection="1">
      <alignment horizontal="center" vertical="center"/>
      <protection locked="0"/>
    </xf>
    <xf numFmtId="0" fontId="0" fillId="5" borderId="21" xfId="0" applyFill="1" applyBorder="1" applyAlignment="1" applyProtection="1">
      <alignment horizontal="center" vertical="center"/>
      <protection locked="0"/>
    </xf>
    <xf numFmtId="164" fontId="0" fillId="4" borderId="11" xfId="1" applyFont="1" applyFill="1" applyBorder="1" applyAlignment="1" applyProtection="1">
      <alignment horizontal="center" vertical="center"/>
      <protection locked="0"/>
    </xf>
    <xf numFmtId="164" fontId="0" fillId="4" borderId="24" xfId="1" applyFont="1" applyFill="1" applyBorder="1" applyAlignment="1" applyProtection="1">
      <alignment horizontal="center" vertical="center"/>
      <protection locked="0"/>
    </xf>
    <xf numFmtId="14" fontId="0" fillId="5" borderId="9" xfId="0" applyNumberFormat="1" applyFill="1" applyBorder="1" applyAlignment="1" applyProtection="1">
      <alignment horizontal="center" vertical="center"/>
      <protection locked="0"/>
    </xf>
    <xf numFmtId="14" fontId="0" fillId="5" borderId="17" xfId="0" applyNumberFormat="1" applyFill="1" applyBorder="1" applyAlignment="1" applyProtection="1">
      <alignment horizontal="center" vertical="center" wrapText="1"/>
      <protection locked="0"/>
    </xf>
    <xf numFmtId="14" fontId="0" fillId="5" borderId="30" xfId="0" applyNumberFormat="1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0" fontId="0" fillId="6" borderId="20" xfId="0" applyFill="1" applyBorder="1" applyAlignment="1" applyProtection="1">
      <alignment horizontal="center" vertical="center"/>
      <protection locked="0"/>
    </xf>
    <xf numFmtId="0" fontId="0" fillId="6" borderId="23" xfId="0" applyFill="1" applyBorder="1" applyAlignment="1" applyProtection="1">
      <alignment horizontal="center" vertical="center"/>
      <protection locked="0"/>
    </xf>
    <xf numFmtId="0" fontId="0" fillId="6" borderId="22" xfId="0" applyFill="1" applyBorder="1" applyAlignment="1" applyProtection="1">
      <alignment horizontal="center" vertical="center"/>
      <protection locked="0"/>
    </xf>
    <xf numFmtId="0" fontId="0" fillId="6" borderId="40" xfId="0" applyFill="1" applyBorder="1" applyAlignment="1" applyProtection="1">
      <alignment horizontal="center" vertical="center"/>
      <protection locked="0"/>
    </xf>
    <xf numFmtId="164" fontId="0" fillId="5" borderId="28" xfId="1" applyFont="1" applyFill="1" applyBorder="1" applyAlignment="1" applyProtection="1">
      <alignment horizontal="center" vertical="center"/>
      <protection locked="0"/>
    </xf>
    <xf numFmtId="164" fontId="0" fillId="5" borderId="29" xfId="1" applyFont="1" applyFill="1" applyBorder="1" applyAlignment="1" applyProtection="1">
      <alignment horizontal="center" vertical="center"/>
      <protection locked="0"/>
    </xf>
    <xf numFmtId="164" fontId="1" fillId="8" borderId="9" xfId="1" applyFont="1" applyFill="1" applyBorder="1" applyAlignment="1" applyProtection="1">
      <alignment horizontal="center" vertical="center" wrapText="1"/>
      <protection locked="0"/>
    </xf>
    <xf numFmtId="164" fontId="1" fillId="8" borderId="30" xfId="1" applyFont="1" applyFill="1" applyBorder="1" applyAlignment="1" applyProtection="1">
      <alignment horizontal="center" vertical="center" wrapText="1"/>
      <protection locked="0"/>
    </xf>
    <xf numFmtId="164" fontId="1" fillId="8" borderId="11" xfId="1" applyFont="1" applyFill="1" applyBorder="1" applyAlignment="1" applyProtection="1">
      <alignment horizontal="center" vertical="center" wrapText="1"/>
      <protection locked="0"/>
    </xf>
    <xf numFmtId="0" fontId="0" fillId="8" borderId="35" xfId="0" applyFill="1" applyBorder="1" applyAlignment="1" applyProtection="1">
      <alignment horizontal="center" vertical="center"/>
      <protection locked="0"/>
    </xf>
    <xf numFmtId="0" fontId="0" fillId="8" borderId="39" xfId="0" applyFill="1" applyBorder="1" applyAlignment="1" applyProtection="1">
      <alignment horizontal="center" vertical="center"/>
      <protection locked="0"/>
    </xf>
    <xf numFmtId="0" fontId="0" fillId="8" borderId="70" xfId="0" applyFill="1" applyBorder="1" applyAlignment="1" applyProtection="1">
      <alignment horizontal="center" vertical="center"/>
      <protection locked="0"/>
    </xf>
    <xf numFmtId="0" fontId="0" fillId="8" borderId="61" xfId="0" applyFill="1" applyBorder="1" applyAlignment="1" applyProtection="1">
      <alignment horizontal="center" vertical="center"/>
      <protection locked="0"/>
    </xf>
    <xf numFmtId="164" fontId="1" fillId="8" borderId="24" xfId="1" applyFont="1" applyFill="1" applyBorder="1" applyAlignment="1" applyProtection="1">
      <alignment horizontal="center" vertical="center" wrapText="1"/>
      <protection locked="0"/>
    </xf>
    <xf numFmtId="164" fontId="0" fillId="8" borderId="28" xfId="1" applyFont="1" applyFill="1" applyBorder="1" applyAlignment="1" applyProtection="1">
      <alignment horizontal="center" vertical="center"/>
      <protection locked="0"/>
    </xf>
    <xf numFmtId="164" fontId="0" fillId="8" borderId="29" xfId="1" applyFont="1" applyFill="1" applyBorder="1" applyAlignment="1" applyProtection="1">
      <alignment horizontal="center" vertical="center"/>
      <protection locked="0"/>
    </xf>
    <xf numFmtId="164" fontId="1" fillId="9" borderId="9" xfId="1" applyFont="1" applyFill="1" applyBorder="1" applyAlignment="1" applyProtection="1">
      <alignment horizontal="center" vertical="center" wrapText="1"/>
      <protection locked="0"/>
    </xf>
    <xf numFmtId="164" fontId="1" fillId="9" borderId="17" xfId="1" applyFont="1" applyFill="1" applyBorder="1" applyAlignment="1" applyProtection="1">
      <alignment horizontal="center" vertical="center" wrapText="1"/>
      <protection locked="0"/>
    </xf>
    <xf numFmtId="164" fontId="1" fillId="9" borderId="30" xfId="1" applyFont="1" applyFill="1" applyBorder="1" applyAlignment="1" applyProtection="1">
      <alignment horizontal="center" vertical="center" wrapText="1"/>
      <protection locked="0"/>
    </xf>
    <xf numFmtId="0" fontId="0" fillId="9" borderId="16" xfId="0" applyFill="1" applyBorder="1" applyAlignment="1" applyProtection="1">
      <alignment horizontal="center" vertical="center"/>
      <protection locked="0"/>
    </xf>
    <xf numFmtId="0" fontId="0" fillId="9" borderId="12" xfId="0" applyFill="1" applyBorder="1" applyAlignment="1" applyProtection="1">
      <alignment horizontal="center" vertical="center"/>
      <protection locked="0"/>
    </xf>
    <xf numFmtId="0" fontId="0" fillId="9" borderId="33" xfId="0" applyFill="1" applyBorder="1" applyAlignment="1" applyProtection="1">
      <alignment horizontal="center" vertical="center"/>
      <protection locked="0"/>
    </xf>
    <xf numFmtId="164" fontId="0" fillId="10" borderId="44" xfId="1" applyFont="1" applyFill="1" applyBorder="1" applyAlignment="1" applyProtection="1">
      <alignment horizontal="center" vertical="center"/>
      <protection locked="0"/>
    </xf>
    <xf numFmtId="164" fontId="0" fillId="10" borderId="44" xfId="1" applyFont="1" applyFill="1" applyBorder="1" applyAlignment="1" applyProtection="1">
      <alignment horizontal="center" vertical="center" wrapText="1"/>
      <protection locked="0"/>
    </xf>
    <xf numFmtId="0" fontId="0" fillId="10" borderId="36" xfId="0" applyFill="1" applyBorder="1" applyAlignment="1" applyProtection="1">
      <alignment horizontal="center" vertical="center"/>
      <protection locked="0"/>
    </xf>
    <xf numFmtId="0" fontId="0" fillId="10" borderId="16" xfId="0" applyFill="1" applyBorder="1" applyAlignment="1" applyProtection="1">
      <alignment horizontal="center" vertical="center"/>
      <protection locked="0"/>
    </xf>
    <xf numFmtId="0" fontId="0" fillId="10" borderId="12" xfId="0" applyFill="1" applyBorder="1" applyAlignment="1" applyProtection="1">
      <alignment horizontal="center" vertical="center"/>
      <protection locked="0"/>
    </xf>
    <xf numFmtId="0" fontId="0" fillId="10" borderId="33" xfId="0" applyFill="1" applyBorder="1" applyAlignment="1" applyProtection="1">
      <alignment horizontal="center" vertical="center"/>
      <protection locked="0"/>
    </xf>
    <xf numFmtId="0" fontId="0" fillId="11" borderId="21" xfId="0" applyFill="1" applyBorder="1" applyAlignment="1" applyProtection="1">
      <alignment horizontal="center" vertical="center"/>
      <protection locked="0"/>
    </xf>
    <xf numFmtId="0" fontId="0" fillId="11" borderId="20" xfId="0" applyFill="1" applyBorder="1" applyAlignment="1" applyProtection="1">
      <alignment horizontal="center" vertical="center"/>
      <protection locked="0"/>
    </xf>
    <xf numFmtId="0" fontId="0" fillId="11" borderId="23" xfId="0" applyFill="1" applyBorder="1" applyAlignment="1" applyProtection="1">
      <alignment horizontal="center" vertical="center"/>
      <protection locked="0"/>
    </xf>
    <xf numFmtId="0" fontId="0" fillId="11" borderId="22" xfId="0" applyFill="1" applyBorder="1" applyAlignment="1" applyProtection="1">
      <alignment horizontal="center" vertical="center"/>
      <protection locked="0"/>
    </xf>
    <xf numFmtId="164" fontId="0" fillId="10" borderId="29" xfId="0" applyNumberFormat="1" applyFill="1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 wrapText="1"/>
      <protection locked="0"/>
    </xf>
    <xf numFmtId="0" fontId="0" fillId="0" borderId="29" xfId="0" applyBorder="1" applyAlignment="1" applyProtection="1">
      <alignment horizontal="center" vertical="center" wrapText="1"/>
      <protection locked="0"/>
    </xf>
    <xf numFmtId="164" fontId="0" fillId="11" borderId="9" xfId="1" applyFont="1" applyFill="1" applyBorder="1" applyAlignment="1" applyProtection="1">
      <alignment horizontal="center" vertical="center"/>
      <protection locked="0"/>
    </xf>
    <xf numFmtId="164" fontId="0" fillId="8" borderId="30" xfId="1" applyFont="1" applyFill="1" applyBorder="1" applyAlignment="1" applyProtection="1">
      <alignment horizontal="center" vertical="center"/>
      <protection locked="0"/>
    </xf>
    <xf numFmtId="164" fontId="0" fillId="5" borderId="30" xfId="1" applyFont="1" applyFill="1" applyBorder="1" applyAlignment="1" applyProtection="1">
      <alignment horizontal="center" vertical="center"/>
      <protection locked="0"/>
    </xf>
    <xf numFmtId="0" fontId="2" fillId="9" borderId="20" xfId="0" applyFont="1" applyFill="1" applyBorder="1" applyAlignment="1" applyProtection="1">
      <alignment horizontal="center" vertical="center"/>
      <protection locked="0"/>
    </xf>
    <xf numFmtId="164" fontId="0" fillId="11" borderId="54" xfId="0" applyNumberFormat="1" applyFill="1" applyBorder="1" applyAlignment="1" applyProtection="1">
      <alignment horizontal="center" vertical="center" wrapText="1"/>
      <protection locked="0"/>
    </xf>
    <xf numFmtId="164" fontId="0" fillId="11" borderId="55" xfId="0" applyNumberFormat="1" applyFill="1" applyBorder="1" applyAlignment="1" applyProtection="1">
      <alignment horizontal="center" vertical="center" wrapText="1"/>
      <protection locked="0"/>
    </xf>
    <xf numFmtId="164" fontId="0" fillId="11" borderId="58" xfId="0" applyNumberFormat="1" applyFill="1" applyBorder="1" applyAlignment="1" applyProtection="1">
      <alignment horizontal="center" vertical="center" wrapText="1"/>
      <protection locked="0"/>
    </xf>
    <xf numFmtId="0" fontId="2" fillId="11" borderId="11" xfId="0" applyFont="1" applyFill="1" applyBorder="1" applyAlignment="1" applyProtection="1">
      <alignment horizontal="center" vertical="center"/>
      <protection locked="0"/>
    </xf>
    <xf numFmtId="164" fontId="2" fillId="4" borderId="54" xfId="0" applyNumberFormat="1" applyFont="1" applyFill="1" applyBorder="1" applyAlignment="1" applyProtection="1">
      <alignment horizontal="center" vertical="center" wrapText="1"/>
      <protection locked="0"/>
    </xf>
    <xf numFmtId="164" fontId="0" fillId="4" borderId="62" xfId="0" applyNumberFormat="1" applyFill="1" applyBorder="1" applyAlignment="1" applyProtection="1">
      <alignment horizontal="center" vertical="center" wrapText="1"/>
      <protection locked="0"/>
    </xf>
    <xf numFmtId="164" fontId="0" fillId="4" borderId="44" xfId="0" applyNumberFormat="1" applyFill="1" applyBorder="1" applyAlignment="1" applyProtection="1">
      <alignment horizontal="center" vertical="center" wrapText="1"/>
      <protection locked="0"/>
    </xf>
    <xf numFmtId="164" fontId="0" fillId="4" borderId="50" xfId="0" applyNumberFormat="1" applyFill="1" applyBorder="1" applyAlignment="1" applyProtection="1">
      <alignment horizontal="center" vertical="center" wrapText="1"/>
      <protection locked="0"/>
    </xf>
    <xf numFmtId="0" fontId="0" fillId="4" borderId="35" xfId="0" applyFill="1" applyBorder="1" applyAlignment="1" applyProtection="1">
      <alignment horizontal="center" vertical="center"/>
      <protection locked="0"/>
    </xf>
    <xf numFmtId="0" fontId="0" fillId="4" borderId="39" xfId="0" applyFill="1" applyBorder="1" applyAlignment="1" applyProtection="1">
      <alignment horizontal="center" vertical="center"/>
      <protection locked="0"/>
    </xf>
    <xf numFmtId="0" fontId="0" fillId="4" borderId="16" xfId="0" applyFill="1" applyBorder="1" applyAlignment="1" applyProtection="1">
      <alignment horizontal="center" vertical="center"/>
      <protection locked="0"/>
    </xf>
    <xf numFmtId="0" fontId="0" fillId="4" borderId="70" xfId="0" applyFill="1" applyBorder="1" applyAlignment="1" applyProtection="1">
      <alignment horizontal="center" vertical="center"/>
      <protection locked="0"/>
    </xf>
    <xf numFmtId="0" fontId="0" fillId="4" borderId="7" xfId="0" applyFill="1" applyBorder="1" applyProtection="1">
      <protection locked="0"/>
    </xf>
    <xf numFmtId="0" fontId="0" fillId="4" borderId="25" xfId="0" applyFill="1" applyBorder="1" applyProtection="1">
      <protection locked="0"/>
    </xf>
    <xf numFmtId="0" fontId="0" fillId="4" borderId="31" xfId="0" applyFill="1" applyBorder="1" applyProtection="1">
      <protection locked="0"/>
    </xf>
    <xf numFmtId="164" fontId="0" fillId="13" borderId="10" xfId="1" applyFont="1" applyFill="1" applyBorder="1" applyAlignment="1">
      <alignment horizontal="center" vertical="center"/>
    </xf>
    <xf numFmtId="164" fontId="16" fillId="0" borderId="0" xfId="1" applyFont="1" applyProtection="1">
      <protection locked="0"/>
    </xf>
    <xf numFmtId="0" fontId="16" fillId="0" borderId="0" xfId="0" applyFont="1" applyProtection="1">
      <protection locked="0"/>
    </xf>
    <xf numFmtId="0" fontId="18" fillId="0" borderId="0" xfId="0" applyFont="1" applyAlignment="1">
      <alignment vertical="center" wrapText="1"/>
    </xf>
    <xf numFmtId="0" fontId="15" fillId="21" borderId="0" xfId="0" applyFont="1" applyFill="1" applyAlignment="1" applyProtection="1">
      <protection locked="0"/>
    </xf>
    <xf numFmtId="0" fontId="0" fillId="21" borderId="0" xfId="0" applyFill="1"/>
    <xf numFmtId="0" fontId="16" fillId="21" borderId="0" xfId="0" applyFont="1" applyFill="1" applyAlignment="1" applyProtection="1">
      <alignment horizontal="center"/>
      <protection locked="0"/>
    </xf>
    <xf numFmtId="14" fontId="0" fillId="11" borderId="17" xfId="1" applyNumberFormat="1" applyFont="1" applyFill="1" applyBorder="1" applyAlignment="1" applyProtection="1">
      <alignment horizontal="center" vertical="center"/>
      <protection locked="0"/>
    </xf>
    <xf numFmtId="14" fontId="0" fillId="11" borderId="26" xfId="1" applyNumberFormat="1" applyFont="1" applyFill="1" applyBorder="1" applyAlignment="1" applyProtection="1">
      <alignment horizontal="center" vertical="center"/>
      <protection locked="0"/>
    </xf>
    <xf numFmtId="14" fontId="7" fillId="3" borderId="29" xfId="0" applyNumberFormat="1" applyFont="1" applyFill="1" applyBorder="1" applyAlignment="1" applyProtection="1">
      <alignment horizontal="center" vertical="center"/>
      <protection locked="0"/>
    </xf>
    <xf numFmtId="14" fontId="7" fillId="3" borderId="30" xfId="0" applyNumberFormat="1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 applyProtection="1">
      <alignment horizontal="center" vertical="center" wrapText="1"/>
      <protection locked="0"/>
    </xf>
    <xf numFmtId="0" fontId="2" fillId="6" borderId="2" xfId="0" applyFont="1" applyFill="1" applyBorder="1" applyAlignment="1" applyProtection="1">
      <alignment horizontal="center" vertical="center" wrapText="1"/>
      <protection locked="0"/>
    </xf>
    <xf numFmtId="0" fontId="2" fillId="6" borderId="74" xfId="0" applyFont="1" applyFill="1" applyBorder="1" applyAlignment="1" applyProtection="1">
      <alignment horizontal="center" vertical="center" wrapText="1"/>
      <protection locked="0"/>
    </xf>
    <xf numFmtId="0" fontId="2" fillId="6" borderId="41" xfId="0" applyFont="1" applyFill="1" applyBorder="1" applyAlignment="1" applyProtection="1">
      <alignment horizontal="center" vertical="center" wrapText="1"/>
      <protection locked="0"/>
    </xf>
    <xf numFmtId="0" fontId="2" fillId="6" borderId="0" xfId="0" applyFont="1" applyFill="1" applyBorder="1" applyAlignment="1" applyProtection="1">
      <alignment horizontal="center" vertical="center" wrapText="1"/>
      <protection locked="0"/>
    </xf>
    <xf numFmtId="0" fontId="2" fillId="6" borderId="46" xfId="0" applyFont="1" applyFill="1" applyBorder="1" applyAlignment="1" applyProtection="1">
      <alignment horizontal="center" vertical="center" wrapText="1"/>
      <protection locked="0"/>
    </xf>
    <xf numFmtId="0" fontId="2" fillId="6" borderId="52" xfId="0" applyFont="1" applyFill="1" applyBorder="1" applyAlignment="1" applyProtection="1">
      <alignment horizontal="center" vertical="center" wrapText="1"/>
      <protection locked="0"/>
    </xf>
    <xf numFmtId="0" fontId="2" fillId="6" borderId="37" xfId="0" applyFont="1" applyFill="1" applyBorder="1" applyAlignment="1" applyProtection="1">
      <alignment horizontal="center" vertical="center" wrapText="1"/>
      <protection locked="0"/>
    </xf>
    <xf numFmtId="0" fontId="2" fillId="6" borderId="75" xfId="0" applyFont="1" applyFill="1" applyBorder="1" applyAlignment="1" applyProtection="1">
      <alignment horizontal="center" vertical="center" wrapText="1"/>
      <protection locked="0"/>
    </xf>
    <xf numFmtId="0" fontId="2" fillId="7" borderId="70" xfId="0" applyFont="1" applyFill="1" applyBorder="1" applyAlignment="1" applyProtection="1">
      <alignment horizontal="center" vertical="center" wrapText="1"/>
      <protection locked="0"/>
    </xf>
    <xf numFmtId="0" fontId="2" fillId="7" borderId="2" xfId="0" applyFont="1" applyFill="1" applyBorder="1" applyAlignment="1" applyProtection="1">
      <alignment horizontal="center" vertical="center" wrapText="1"/>
      <protection locked="0"/>
    </xf>
    <xf numFmtId="0" fontId="2" fillId="7" borderId="74" xfId="0" applyFont="1" applyFill="1" applyBorder="1" applyAlignment="1" applyProtection="1">
      <alignment horizontal="center" vertical="center" wrapText="1"/>
      <protection locked="0"/>
    </xf>
    <xf numFmtId="0" fontId="2" fillId="7" borderId="12" xfId="0" applyFont="1" applyFill="1" applyBorder="1" applyAlignment="1" applyProtection="1">
      <alignment horizontal="center" vertical="center" wrapText="1"/>
      <protection locked="0"/>
    </xf>
    <xf numFmtId="0" fontId="2" fillId="7" borderId="0" xfId="0" applyFont="1" applyFill="1" applyBorder="1" applyAlignment="1" applyProtection="1">
      <alignment horizontal="center" vertical="center" wrapText="1"/>
      <protection locked="0"/>
    </xf>
    <xf numFmtId="0" fontId="2" fillId="7" borderId="46" xfId="0" applyFont="1" applyFill="1" applyBorder="1" applyAlignment="1" applyProtection="1">
      <alignment horizontal="center" vertical="center" wrapText="1"/>
      <protection locked="0"/>
    </xf>
    <xf numFmtId="14" fontId="0" fillId="9" borderId="11" xfId="0" applyNumberFormat="1" applyFill="1" applyBorder="1" applyAlignment="1" applyProtection="1">
      <alignment horizontal="center"/>
      <protection locked="0"/>
    </xf>
    <xf numFmtId="164" fontId="0" fillId="0" borderId="54" xfId="1" applyFont="1" applyFill="1" applyBorder="1" applyAlignment="1" applyProtection="1">
      <alignment horizontal="center" vertical="center"/>
      <protection locked="0"/>
    </xf>
    <xf numFmtId="164" fontId="0" fillId="0" borderId="55" xfId="1" applyFont="1" applyFill="1" applyBorder="1" applyAlignment="1" applyProtection="1">
      <alignment horizontal="center" vertical="center"/>
      <protection locked="0"/>
    </xf>
    <xf numFmtId="164" fontId="0" fillId="0" borderId="58" xfId="1" applyFont="1" applyFill="1" applyBorder="1" applyAlignment="1" applyProtection="1">
      <alignment horizontal="center" vertical="center"/>
      <protection locked="0"/>
    </xf>
    <xf numFmtId="14" fontId="7" fillId="3" borderId="11" xfId="0" applyNumberFormat="1" applyFont="1" applyFill="1" applyBorder="1" applyAlignment="1" applyProtection="1">
      <alignment horizontal="center" vertical="center" wrapText="1"/>
      <protection locked="0"/>
    </xf>
    <xf numFmtId="14" fontId="7" fillId="3" borderId="17" xfId="0" applyNumberFormat="1" applyFont="1" applyFill="1" applyBorder="1" applyAlignment="1" applyProtection="1">
      <alignment horizontal="center" vertical="center" wrapText="1"/>
      <protection locked="0"/>
    </xf>
    <xf numFmtId="14" fontId="2" fillId="3" borderId="21" xfId="0" applyNumberFormat="1" applyFont="1" applyFill="1" applyBorder="1" applyAlignment="1" applyProtection="1">
      <alignment horizontal="center" vertical="center"/>
      <protection locked="0"/>
    </xf>
    <xf numFmtId="14" fontId="2" fillId="3" borderId="24" xfId="0" applyNumberFormat="1" applyFont="1" applyFill="1" applyBorder="1" applyAlignment="1" applyProtection="1">
      <alignment horizontal="center" vertical="center"/>
      <protection locked="0"/>
    </xf>
    <xf numFmtId="14" fontId="2" fillId="3" borderId="13" xfId="0" applyNumberFormat="1" applyFont="1" applyFill="1" applyBorder="1" applyAlignment="1" applyProtection="1">
      <alignment horizontal="center" vertical="center"/>
      <protection locked="0"/>
    </xf>
    <xf numFmtId="164" fontId="1" fillId="8" borderId="35" xfId="1" applyFont="1" applyFill="1" applyBorder="1" applyAlignment="1" applyProtection="1">
      <alignment horizontal="center" vertical="center" wrapText="1"/>
      <protection locked="0"/>
    </xf>
    <xf numFmtId="164" fontId="1" fillId="8" borderId="36" xfId="1" applyFont="1" applyFill="1" applyBorder="1" applyAlignment="1" applyProtection="1">
      <alignment horizontal="center" vertical="center" wrapText="1"/>
      <protection locked="0"/>
    </xf>
    <xf numFmtId="164" fontId="1" fillId="8" borderId="18" xfId="1" applyFont="1" applyFill="1" applyBorder="1" applyAlignment="1" applyProtection="1">
      <alignment horizontal="center" vertical="center" wrapText="1"/>
      <protection locked="0"/>
    </xf>
    <xf numFmtId="164" fontId="0" fillId="11" borderId="56" xfId="1" applyFont="1" applyFill="1" applyBorder="1" applyAlignment="1" applyProtection="1">
      <alignment horizontal="center" vertical="center"/>
      <protection locked="0"/>
    </xf>
    <xf numFmtId="164" fontId="0" fillId="0" borderId="7" xfId="1" applyFont="1" applyBorder="1" applyAlignment="1" applyProtection="1">
      <alignment horizontal="center" vertical="center"/>
      <protection locked="0"/>
    </xf>
    <xf numFmtId="164" fontId="0" fillId="0" borderId="40" xfId="1" applyFont="1" applyBorder="1" applyAlignment="1" applyProtection="1">
      <alignment horizontal="center" vertical="center"/>
      <protection locked="0"/>
    </xf>
    <xf numFmtId="164" fontId="0" fillId="0" borderId="25" xfId="1" applyFont="1" applyBorder="1" applyAlignment="1" applyProtection="1">
      <alignment horizontal="center" vertical="center"/>
      <protection locked="0"/>
    </xf>
    <xf numFmtId="164" fontId="0" fillId="0" borderId="56" xfId="1" applyFont="1" applyBorder="1" applyAlignment="1" applyProtection="1">
      <alignment horizontal="center" vertical="center"/>
      <protection locked="0"/>
    </xf>
    <xf numFmtId="164" fontId="0" fillId="0" borderId="57" xfId="1" applyFont="1" applyBorder="1" applyAlignment="1" applyProtection="1">
      <alignment horizontal="center" vertical="center"/>
      <protection locked="0"/>
    </xf>
    <xf numFmtId="14" fontId="0" fillId="9" borderId="17" xfId="0" applyNumberFormat="1" applyFill="1" applyBorder="1" applyAlignment="1" applyProtection="1">
      <alignment horizontal="center"/>
      <protection locked="0"/>
    </xf>
    <xf numFmtId="14" fontId="0" fillId="9" borderId="27" xfId="0" applyNumberFormat="1" applyFill="1" applyBorder="1" applyAlignment="1" applyProtection="1">
      <alignment horizontal="center"/>
      <protection locked="0"/>
    </xf>
    <xf numFmtId="164" fontId="1" fillId="9" borderId="35" xfId="1" applyFont="1" applyFill="1" applyBorder="1" applyAlignment="1" applyProtection="1">
      <alignment horizontal="center" vertical="center" wrapText="1"/>
      <protection locked="0"/>
    </xf>
    <xf numFmtId="164" fontId="1" fillId="9" borderId="36" xfId="1" applyFont="1" applyFill="1" applyBorder="1" applyAlignment="1" applyProtection="1">
      <alignment horizontal="center" vertical="center" wrapText="1"/>
      <protection locked="0"/>
    </xf>
    <xf numFmtId="164" fontId="1" fillId="9" borderId="18" xfId="1" applyFont="1" applyFill="1" applyBorder="1" applyAlignment="1" applyProtection="1">
      <alignment horizontal="center" vertical="center" wrapText="1"/>
      <protection locked="0"/>
    </xf>
    <xf numFmtId="164" fontId="0" fillId="10" borderId="60" xfId="1" applyFont="1" applyFill="1" applyBorder="1" applyAlignment="1" applyProtection="1">
      <alignment horizontal="center" vertical="center"/>
      <protection locked="0"/>
    </xf>
    <xf numFmtId="164" fontId="0" fillId="10" borderId="49" xfId="1" applyFont="1" applyFill="1" applyBorder="1" applyAlignment="1" applyProtection="1">
      <alignment horizontal="center" vertical="center"/>
      <protection locked="0"/>
    </xf>
    <xf numFmtId="164" fontId="0" fillId="10" borderId="67" xfId="1" applyFont="1" applyFill="1" applyBorder="1" applyAlignment="1" applyProtection="1">
      <alignment horizontal="center" vertical="center"/>
      <protection locked="0"/>
    </xf>
    <xf numFmtId="164" fontId="0" fillId="2" borderId="15" xfId="1" applyFont="1" applyFill="1" applyBorder="1" applyAlignment="1" applyProtection="1">
      <alignment horizontal="center" vertical="center" wrapText="1"/>
      <protection locked="0"/>
    </xf>
    <xf numFmtId="164" fontId="0" fillId="2" borderId="33" xfId="1" applyFont="1" applyFill="1" applyBorder="1" applyAlignment="1" applyProtection="1">
      <alignment horizontal="center" vertical="center" wrapText="1"/>
      <protection locked="0"/>
    </xf>
    <xf numFmtId="0" fontId="0" fillId="0" borderId="38" xfId="0" applyBorder="1" applyAlignment="1" applyProtection="1">
      <alignment horizontal="center" vertical="center" wrapText="1"/>
      <protection locked="0"/>
    </xf>
    <xf numFmtId="0" fontId="5" fillId="0" borderId="68" xfId="0" applyFont="1" applyBorder="1" applyAlignment="1" applyProtection="1">
      <alignment horizontal="center"/>
      <protection locked="0"/>
    </xf>
    <xf numFmtId="0" fontId="5" fillId="0" borderId="73" xfId="0" applyFont="1" applyBorder="1" applyAlignment="1" applyProtection="1">
      <alignment horizontal="center"/>
      <protection locked="0"/>
    </xf>
    <xf numFmtId="0" fontId="5" fillId="0" borderId="69" xfId="0" applyFont="1" applyBorder="1" applyAlignment="1" applyProtection="1">
      <alignment horizontal="center"/>
      <protection locked="0"/>
    </xf>
    <xf numFmtId="0" fontId="0" fillId="0" borderId="48" xfId="0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center" vertical="center" wrapText="1"/>
      <protection locked="0"/>
    </xf>
    <xf numFmtId="0" fontId="0" fillId="0" borderId="47" xfId="0" applyBorder="1" applyAlignment="1" applyProtection="1">
      <alignment horizontal="center" vertical="center" wrapText="1"/>
      <protection locked="0"/>
    </xf>
    <xf numFmtId="0" fontId="0" fillId="0" borderId="5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61" xfId="0" applyBorder="1" applyAlignment="1" applyProtection="1">
      <alignment horizontal="center" vertical="center" wrapText="1"/>
      <protection locked="0"/>
    </xf>
    <xf numFmtId="0" fontId="0" fillId="0" borderId="39" xfId="0" applyBorder="1" applyAlignment="1" applyProtection="1">
      <alignment horizontal="center" vertical="center" wrapText="1"/>
      <protection locked="0"/>
    </xf>
    <xf numFmtId="0" fontId="0" fillId="0" borderId="71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33" xfId="0" applyBorder="1" applyAlignment="1" applyProtection="1">
      <alignment horizontal="center" vertical="center" wrapText="1"/>
      <protection locked="0"/>
    </xf>
    <xf numFmtId="0" fontId="17" fillId="0" borderId="63" xfId="0" applyFont="1" applyBorder="1" applyAlignment="1" applyProtection="1">
      <alignment horizontal="center"/>
      <protection locked="0"/>
    </xf>
    <xf numFmtId="0" fontId="17" fillId="0" borderId="64" xfId="0" applyFont="1" applyBorder="1" applyAlignment="1" applyProtection="1">
      <alignment horizontal="center"/>
      <protection locked="0"/>
    </xf>
    <xf numFmtId="0" fontId="4" fillId="0" borderId="68" xfId="0" applyFont="1" applyBorder="1" applyAlignment="1" applyProtection="1">
      <alignment horizontal="center"/>
      <protection locked="0"/>
    </xf>
    <xf numFmtId="0" fontId="4" fillId="0" borderId="73" xfId="0" applyFont="1" applyBorder="1" applyAlignment="1" applyProtection="1">
      <alignment horizontal="center"/>
      <protection locked="0"/>
    </xf>
    <xf numFmtId="0" fontId="4" fillId="0" borderId="69" xfId="0" applyFont="1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2" fillId="3" borderId="45" xfId="0" applyFont="1" applyFill="1" applyBorder="1" applyAlignment="1" applyProtection="1">
      <alignment horizontal="center" vertical="center" wrapText="1"/>
      <protection locked="0"/>
    </xf>
    <xf numFmtId="0" fontId="2" fillId="3" borderId="41" xfId="0" applyFont="1" applyFill="1" applyBorder="1" applyAlignment="1" applyProtection="1">
      <alignment horizontal="center" vertical="center" wrapText="1"/>
      <protection locked="0"/>
    </xf>
    <xf numFmtId="0" fontId="2" fillId="3" borderId="36" xfId="0" applyFont="1" applyFill="1" applyBorder="1" applyAlignment="1" applyProtection="1">
      <alignment horizontal="center" vertical="center" wrapText="1"/>
      <protection locked="0"/>
    </xf>
    <xf numFmtId="14" fontId="7" fillId="3" borderId="9" xfId="0" applyNumberFormat="1" applyFont="1" applyFill="1" applyBorder="1" applyAlignment="1" applyProtection="1">
      <alignment horizontal="center" vertical="center" wrapText="1"/>
      <protection locked="0"/>
    </xf>
    <xf numFmtId="14" fontId="7" fillId="3" borderId="53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2" fillId="5" borderId="21" xfId="0" applyFont="1" applyFill="1" applyBorder="1" applyAlignment="1" applyProtection="1">
      <alignment horizontal="center" vertical="center" wrapText="1"/>
      <protection locked="0"/>
    </xf>
    <xf numFmtId="0" fontId="2" fillId="5" borderId="24" xfId="0" applyFont="1" applyFill="1" applyBorder="1" applyAlignment="1" applyProtection="1">
      <alignment horizontal="center" vertical="center" wrapText="1"/>
      <protection locked="0"/>
    </xf>
    <xf numFmtId="0" fontId="2" fillId="5" borderId="13" xfId="0" applyFont="1" applyFill="1" applyBorder="1" applyAlignment="1" applyProtection="1">
      <alignment horizontal="center" vertical="center" wrapText="1"/>
      <protection locked="0"/>
    </xf>
    <xf numFmtId="14" fontId="0" fillId="5" borderId="20" xfId="0" applyNumberFormat="1" applyFill="1" applyBorder="1" applyAlignment="1" applyProtection="1">
      <alignment horizontal="center"/>
      <protection locked="0"/>
    </xf>
    <xf numFmtId="14" fontId="0" fillId="5" borderId="23" xfId="0" applyNumberFormat="1" applyFill="1" applyBorder="1" applyAlignment="1" applyProtection="1">
      <alignment horizontal="center"/>
      <protection locked="0"/>
    </xf>
    <xf numFmtId="164" fontId="0" fillId="0" borderId="54" xfId="1" applyFont="1" applyBorder="1" applyAlignment="1" applyProtection="1">
      <alignment horizontal="center" vertical="center"/>
      <protection locked="0"/>
    </xf>
    <xf numFmtId="164" fontId="0" fillId="0" borderId="55" xfId="1" applyFont="1" applyBorder="1" applyAlignment="1" applyProtection="1">
      <alignment horizontal="center" vertical="center"/>
      <protection locked="0"/>
    </xf>
    <xf numFmtId="164" fontId="0" fillId="0" borderId="58" xfId="1" applyFont="1" applyBorder="1" applyAlignment="1" applyProtection="1">
      <alignment horizontal="center" vertical="center"/>
      <protection locked="0"/>
    </xf>
    <xf numFmtId="14" fontId="0" fillId="5" borderId="11" xfId="0" applyNumberFormat="1" applyFill="1" applyBorder="1" applyAlignment="1" applyProtection="1">
      <alignment horizontal="center"/>
      <protection locked="0"/>
    </xf>
    <xf numFmtId="14" fontId="0" fillId="5" borderId="17" xfId="0" applyNumberFormat="1" applyFill="1" applyBorder="1" applyAlignment="1" applyProtection="1">
      <alignment horizontal="center"/>
      <protection locked="0"/>
    </xf>
    <xf numFmtId="0" fontId="2" fillId="4" borderId="5" xfId="0" applyFont="1" applyFill="1" applyBorder="1" applyAlignment="1" applyProtection="1">
      <alignment horizontal="center" vertical="center" wrapText="1"/>
      <protection locked="0"/>
    </xf>
    <xf numFmtId="0" fontId="2" fillId="4" borderId="24" xfId="0" applyFont="1" applyFill="1" applyBorder="1" applyAlignment="1" applyProtection="1">
      <alignment horizontal="center" vertical="center" wrapText="1"/>
      <protection locked="0"/>
    </xf>
    <xf numFmtId="0" fontId="2" fillId="4" borderId="28" xfId="0" applyFont="1" applyFill="1" applyBorder="1" applyAlignment="1" applyProtection="1">
      <alignment horizontal="center" vertical="center" wrapText="1"/>
      <protection locked="0"/>
    </xf>
    <xf numFmtId="14" fontId="7" fillId="4" borderId="6" xfId="0" applyNumberFormat="1" applyFont="1" applyFill="1" applyBorder="1" applyAlignment="1" applyProtection="1">
      <alignment horizontal="center"/>
      <protection locked="0"/>
    </xf>
    <xf numFmtId="14" fontId="7" fillId="4" borderId="9" xfId="0" applyNumberFormat="1" applyFont="1" applyFill="1" applyBorder="1" applyAlignment="1" applyProtection="1">
      <alignment horizontal="center"/>
      <protection locked="0"/>
    </xf>
    <xf numFmtId="164" fontId="0" fillId="0" borderId="59" xfId="1" applyFont="1" applyBorder="1" applyAlignment="1" applyProtection="1">
      <alignment horizontal="center" vertical="center"/>
      <protection locked="0"/>
    </xf>
    <xf numFmtId="14" fontId="7" fillId="4" borderId="11" xfId="0" applyNumberFormat="1" applyFont="1" applyFill="1" applyBorder="1" applyAlignment="1" applyProtection="1">
      <alignment horizontal="center"/>
      <protection locked="0"/>
    </xf>
    <xf numFmtId="14" fontId="7" fillId="4" borderId="17" xfId="0" applyNumberFormat="1" applyFont="1" applyFill="1" applyBorder="1" applyAlignment="1" applyProtection="1">
      <alignment horizontal="center"/>
      <protection locked="0"/>
    </xf>
    <xf numFmtId="14" fontId="7" fillId="4" borderId="10" xfId="0" applyNumberFormat="1" applyFont="1" applyFill="1" applyBorder="1" applyAlignment="1" applyProtection="1">
      <alignment horizontal="center"/>
      <protection locked="0"/>
    </xf>
    <xf numFmtId="14" fontId="7" fillId="4" borderId="3" xfId="0" applyNumberFormat="1" applyFont="1" applyFill="1" applyBorder="1" applyAlignment="1" applyProtection="1">
      <alignment horizontal="center"/>
      <protection locked="0"/>
    </xf>
    <xf numFmtId="14" fontId="2" fillId="5" borderId="5" xfId="0" applyNumberFormat="1" applyFont="1" applyFill="1" applyBorder="1" applyAlignment="1" applyProtection="1">
      <alignment horizontal="center" vertical="center"/>
      <protection locked="0"/>
    </xf>
    <xf numFmtId="14" fontId="2" fillId="5" borderId="24" xfId="0" applyNumberFormat="1" applyFont="1" applyFill="1" applyBorder="1" applyAlignment="1" applyProtection="1">
      <alignment horizontal="center" vertical="center"/>
      <protection locked="0"/>
    </xf>
    <xf numFmtId="14" fontId="2" fillId="5" borderId="28" xfId="0" applyNumberFormat="1" applyFont="1" applyFill="1" applyBorder="1" applyAlignment="1" applyProtection="1">
      <alignment horizontal="center" vertical="center"/>
      <protection locked="0"/>
    </xf>
    <xf numFmtId="14" fontId="2" fillId="4" borderId="5" xfId="0" applyNumberFormat="1" applyFont="1" applyFill="1" applyBorder="1" applyAlignment="1" applyProtection="1">
      <alignment horizontal="center" vertical="center"/>
      <protection locked="0"/>
    </xf>
    <xf numFmtId="14" fontId="2" fillId="4" borderId="24" xfId="0" applyNumberFormat="1" applyFont="1" applyFill="1" applyBorder="1" applyAlignment="1" applyProtection="1">
      <alignment horizontal="center" vertical="center"/>
      <protection locked="0"/>
    </xf>
    <xf numFmtId="14" fontId="2" fillId="4" borderId="28" xfId="0" applyNumberFormat="1" applyFont="1" applyFill="1" applyBorder="1" applyAlignment="1" applyProtection="1">
      <alignment horizontal="center" vertical="center"/>
      <protection locked="0"/>
    </xf>
    <xf numFmtId="0" fontId="2" fillId="6" borderId="62" xfId="0" applyFont="1" applyFill="1" applyBorder="1" applyAlignment="1" applyProtection="1">
      <alignment horizontal="center" vertical="center" wrapText="1"/>
      <protection locked="0"/>
    </xf>
    <xf numFmtId="0" fontId="2" fillId="6" borderId="44" xfId="0" applyFont="1" applyFill="1" applyBorder="1" applyAlignment="1" applyProtection="1">
      <alignment horizontal="center" vertical="center" wrapText="1"/>
      <protection locked="0"/>
    </xf>
    <xf numFmtId="0" fontId="2" fillId="6" borderId="50" xfId="0" applyFont="1" applyFill="1" applyBorder="1" applyAlignment="1" applyProtection="1">
      <alignment horizontal="center" vertical="center" wrapText="1"/>
      <protection locked="0"/>
    </xf>
    <xf numFmtId="164" fontId="0" fillId="0" borderId="53" xfId="1" applyFont="1" applyBorder="1" applyAlignment="1" applyProtection="1">
      <alignment horizontal="center" vertical="center"/>
      <protection locked="0"/>
    </xf>
    <xf numFmtId="0" fontId="2" fillId="7" borderId="21" xfId="0" applyFont="1" applyFill="1" applyBorder="1" applyAlignment="1" applyProtection="1">
      <alignment horizontal="center" vertical="center" wrapText="1"/>
      <protection locked="0"/>
    </xf>
    <xf numFmtId="0" fontId="2" fillId="7" borderId="24" xfId="0" applyFont="1" applyFill="1" applyBorder="1" applyAlignment="1" applyProtection="1">
      <alignment horizontal="center" vertical="center" wrapText="1"/>
      <protection locked="0"/>
    </xf>
    <xf numFmtId="0" fontId="2" fillId="7" borderId="28" xfId="0" applyFont="1" applyFill="1" applyBorder="1" applyAlignment="1" applyProtection="1">
      <alignment horizontal="center" vertical="center" wrapText="1"/>
      <protection locked="0"/>
    </xf>
    <xf numFmtId="0" fontId="2" fillId="8" borderId="61" xfId="0" applyFont="1" applyFill="1" applyBorder="1" applyAlignment="1" applyProtection="1">
      <alignment horizontal="center" vertical="center" wrapText="1"/>
      <protection locked="0"/>
    </xf>
    <xf numFmtId="0" fontId="2" fillId="8" borderId="33" xfId="0" applyFont="1" applyFill="1" applyBorder="1" applyAlignment="1" applyProtection="1">
      <alignment horizontal="center" vertical="center" wrapText="1"/>
      <protection locked="0"/>
    </xf>
    <xf numFmtId="0" fontId="2" fillId="8" borderId="12" xfId="0" applyFont="1" applyFill="1" applyBorder="1" applyAlignment="1" applyProtection="1">
      <alignment horizontal="center" vertical="center" wrapText="1"/>
      <protection locked="0"/>
    </xf>
    <xf numFmtId="14" fontId="0" fillId="8" borderId="9" xfId="0" applyNumberFormat="1" applyFill="1" applyBorder="1" applyAlignment="1" applyProtection="1">
      <alignment horizontal="center"/>
      <protection locked="0"/>
    </xf>
    <xf numFmtId="14" fontId="0" fillId="8" borderId="34" xfId="0" applyNumberFormat="1" applyFill="1" applyBorder="1" applyAlignment="1" applyProtection="1">
      <alignment horizontal="center"/>
      <protection locked="0"/>
    </xf>
    <xf numFmtId="164" fontId="0" fillId="0" borderId="47" xfId="1" applyFont="1" applyBorder="1" applyAlignment="1" applyProtection="1">
      <alignment horizontal="center" vertical="center"/>
      <protection locked="0"/>
    </xf>
    <xf numFmtId="164" fontId="0" fillId="0" borderId="49" xfId="1" applyFont="1" applyBorder="1" applyAlignment="1" applyProtection="1">
      <alignment horizontal="center" vertical="center"/>
      <protection locked="0"/>
    </xf>
    <xf numFmtId="164" fontId="0" fillId="0" borderId="51" xfId="1" applyFont="1" applyBorder="1" applyAlignment="1" applyProtection="1">
      <alignment horizontal="center" vertical="center"/>
      <protection locked="0"/>
    </xf>
    <xf numFmtId="0" fontId="2" fillId="9" borderId="5" xfId="0" applyFont="1" applyFill="1" applyBorder="1" applyAlignment="1" applyProtection="1">
      <alignment horizontal="center" vertical="center" wrapText="1"/>
      <protection locked="0"/>
    </xf>
    <xf numFmtId="0" fontId="2" fillId="9" borderId="21" xfId="0" applyFont="1" applyFill="1" applyBorder="1" applyAlignment="1" applyProtection="1">
      <alignment horizontal="center" vertical="center" wrapText="1"/>
      <protection locked="0"/>
    </xf>
    <xf numFmtId="0" fontId="2" fillId="9" borderId="24" xfId="0" applyFont="1" applyFill="1" applyBorder="1" applyAlignment="1" applyProtection="1">
      <alignment horizontal="center" vertical="center" wrapText="1"/>
      <protection locked="0"/>
    </xf>
    <xf numFmtId="0" fontId="2" fillId="9" borderId="13" xfId="0" applyFont="1" applyFill="1" applyBorder="1" applyAlignment="1" applyProtection="1">
      <alignment horizontal="center" vertical="center" wrapText="1"/>
      <protection locked="0"/>
    </xf>
    <xf numFmtId="14" fontId="0" fillId="9" borderId="70" xfId="0" applyNumberFormat="1" applyFill="1" applyBorder="1" applyAlignment="1" applyProtection="1">
      <alignment horizontal="center"/>
      <protection locked="0"/>
    </xf>
    <xf numFmtId="14" fontId="0" fillId="9" borderId="2" xfId="0" applyNumberFormat="1" applyFill="1" applyBorder="1" applyAlignment="1" applyProtection="1">
      <alignment horizontal="center"/>
      <protection locked="0"/>
    </xf>
    <xf numFmtId="0" fontId="2" fillId="4" borderId="47" xfId="0" applyFont="1" applyFill="1" applyBorder="1" applyAlignment="1" applyProtection="1">
      <alignment horizontal="center" vertical="center"/>
      <protection locked="0"/>
    </xf>
    <xf numFmtId="0" fontId="2" fillId="4" borderId="49" xfId="0" applyFont="1" applyFill="1" applyBorder="1" applyAlignment="1" applyProtection="1">
      <alignment horizontal="center" vertical="center"/>
      <protection locked="0"/>
    </xf>
    <xf numFmtId="0" fontId="2" fillId="4" borderId="51" xfId="0" applyFont="1" applyFill="1" applyBorder="1" applyAlignment="1" applyProtection="1">
      <alignment horizontal="center" vertical="center"/>
      <protection locked="0"/>
    </xf>
    <xf numFmtId="14" fontId="0" fillId="4" borderId="1" xfId="0" applyNumberFormat="1" applyFont="1" applyFill="1" applyBorder="1" applyAlignment="1" applyProtection="1">
      <alignment horizontal="center" vertical="center" wrapText="1"/>
      <protection locked="0"/>
    </xf>
    <xf numFmtId="14" fontId="0" fillId="4" borderId="74" xfId="0" applyNumberFormat="1" applyFont="1" applyFill="1" applyBorder="1" applyAlignment="1" applyProtection="1">
      <alignment horizontal="center" vertical="center" wrapText="1"/>
      <protection locked="0"/>
    </xf>
    <xf numFmtId="164" fontId="0" fillId="4" borderId="54" xfId="1" applyFont="1" applyFill="1" applyBorder="1" applyAlignment="1" applyProtection="1">
      <alignment horizontal="center" vertical="center"/>
      <protection locked="0"/>
    </xf>
    <xf numFmtId="164" fontId="0" fillId="4" borderId="55" xfId="1" applyFont="1" applyFill="1" applyBorder="1" applyAlignment="1" applyProtection="1">
      <alignment horizontal="center" vertical="center"/>
      <protection locked="0"/>
    </xf>
    <xf numFmtId="164" fontId="0" fillId="4" borderId="58" xfId="1" applyFont="1" applyFill="1" applyBorder="1" applyAlignment="1" applyProtection="1">
      <alignment horizontal="center" vertical="center"/>
      <protection locked="0"/>
    </xf>
    <xf numFmtId="0" fontId="8" fillId="11" borderId="46" xfId="0" applyFont="1" applyFill="1" applyBorder="1" applyAlignment="1" applyProtection="1">
      <alignment horizontal="center" vertical="center" wrapText="1"/>
      <protection locked="0"/>
    </xf>
    <xf numFmtId="164" fontId="0" fillId="11" borderId="54" xfId="1" applyFont="1" applyFill="1" applyBorder="1" applyAlignment="1" applyProtection="1">
      <alignment horizontal="center" vertical="center"/>
      <protection locked="0"/>
    </xf>
    <xf numFmtId="164" fontId="0" fillId="11" borderId="55" xfId="1" applyFont="1" applyFill="1" applyBorder="1" applyAlignment="1" applyProtection="1">
      <alignment horizontal="center" vertical="center"/>
      <protection locked="0"/>
    </xf>
    <xf numFmtId="164" fontId="0" fillId="11" borderId="58" xfId="1" applyFont="1" applyFill="1" applyBorder="1" applyAlignment="1" applyProtection="1">
      <alignment horizontal="center" vertical="center"/>
      <protection locked="0"/>
    </xf>
    <xf numFmtId="164" fontId="2" fillId="4" borderId="47" xfId="0" applyNumberFormat="1" applyFont="1" applyFill="1" applyBorder="1" applyAlignment="1" applyProtection="1">
      <alignment horizontal="center" vertical="center"/>
      <protection locked="0"/>
    </xf>
    <xf numFmtId="14" fontId="2" fillId="4" borderId="49" xfId="0" applyNumberFormat="1" applyFont="1" applyFill="1" applyBorder="1" applyAlignment="1" applyProtection="1">
      <alignment horizontal="center" vertical="center"/>
      <protection locked="0"/>
    </xf>
    <xf numFmtId="14" fontId="2" fillId="4" borderId="51" xfId="0" applyNumberFormat="1" applyFont="1" applyFill="1" applyBorder="1" applyAlignment="1" applyProtection="1">
      <alignment horizontal="center" vertical="center"/>
      <protection locked="0"/>
    </xf>
    <xf numFmtId="164" fontId="2" fillId="11" borderId="47" xfId="0" applyNumberFormat="1" applyFont="1" applyFill="1" applyBorder="1" applyAlignment="1" applyProtection="1">
      <alignment horizontal="center" vertical="center"/>
      <protection locked="0"/>
    </xf>
    <xf numFmtId="14" fontId="2" fillId="11" borderId="49" xfId="0" applyNumberFormat="1" applyFont="1" applyFill="1" applyBorder="1" applyAlignment="1" applyProtection="1">
      <alignment horizontal="center" vertical="center"/>
      <protection locked="0"/>
    </xf>
    <xf numFmtId="14" fontId="2" fillId="11" borderId="51" xfId="0" applyNumberFormat="1" applyFont="1" applyFill="1" applyBorder="1" applyAlignment="1" applyProtection="1">
      <alignment horizontal="center" vertical="center"/>
      <protection locked="0"/>
    </xf>
    <xf numFmtId="0" fontId="2" fillId="10" borderId="3" xfId="0" applyFont="1" applyFill="1" applyBorder="1" applyAlignment="1" applyProtection="1">
      <alignment horizontal="center" vertical="center" wrapText="1"/>
      <protection locked="0"/>
    </xf>
    <xf numFmtId="0" fontId="2" fillId="10" borderId="12" xfId="0" applyFont="1" applyFill="1" applyBorder="1" applyAlignment="1" applyProtection="1">
      <alignment horizontal="center" vertical="center" wrapText="1"/>
      <protection locked="0"/>
    </xf>
    <xf numFmtId="0" fontId="2" fillId="10" borderId="65" xfId="0" applyFont="1" applyFill="1" applyBorder="1" applyAlignment="1" applyProtection="1">
      <alignment horizontal="center" vertical="center" wrapText="1"/>
      <protection locked="0"/>
    </xf>
    <xf numFmtId="164" fontId="0" fillId="11" borderId="60" xfId="1" applyFont="1" applyFill="1" applyBorder="1" applyAlignment="1" applyProtection="1">
      <alignment horizontal="center" vertical="center"/>
      <protection locked="0"/>
    </xf>
    <xf numFmtId="164" fontId="0" fillId="11" borderId="49" xfId="1" applyFont="1" applyFill="1" applyBorder="1" applyAlignment="1" applyProtection="1">
      <alignment horizontal="center" vertical="center"/>
      <protection locked="0"/>
    </xf>
    <xf numFmtId="164" fontId="0" fillId="11" borderId="51" xfId="1" applyFont="1" applyFill="1" applyBorder="1" applyAlignment="1" applyProtection="1">
      <alignment horizontal="center" vertical="center"/>
      <protection locked="0"/>
    </xf>
    <xf numFmtId="0" fontId="0" fillId="4" borderId="60" xfId="0" applyFill="1" applyBorder="1" applyAlignment="1" applyProtection="1">
      <alignment horizontal="center"/>
      <protection locked="0"/>
    </xf>
    <xf numFmtId="0" fontId="0" fillId="4" borderId="49" xfId="0" applyFill="1" applyBorder="1" applyAlignment="1" applyProtection="1">
      <alignment horizontal="center"/>
      <protection locked="0"/>
    </xf>
    <xf numFmtId="0" fontId="2" fillId="10" borderId="5" xfId="0" applyFont="1" applyFill="1" applyBorder="1" applyAlignment="1" applyProtection="1">
      <alignment horizontal="center" vertical="center" wrapText="1"/>
      <protection locked="0"/>
    </xf>
    <xf numFmtId="0" fontId="2" fillId="10" borderId="21" xfId="0" applyFont="1" applyFill="1" applyBorder="1" applyAlignment="1" applyProtection="1">
      <alignment horizontal="center" vertical="center" wrapText="1"/>
      <protection locked="0"/>
    </xf>
    <xf numFmtId="0" fontId="2" fillId="10" borderId="24" xfId="0" applyFont="1" applyFill="1" applyBorder="1" applyAlignment="1" applyProtection="1">
      <alignment horizontal="center" vertical="center" wrapText="1"/>
      <protection locked="0"/>
    </xf>
    <xf numFmtId="0" fontId="2" fillId="10" borderId="28" xfId="0" applyFont="1" applyFill="1" applyBorder="1" applyAlignment="1" applyProtection="1">
      <alignment horizontal="center" vertical="center" wrapText="1"/>
      <protection locked="0"/>
    </xf>
    <xf numFmtId="14" fontId="0" fillId="10" borderId="34" xfId="0" applyNumberFormat="1" applyFill="1" applyBorder="1" applyAlignment="1" applyProtection="1">
      <alignment horizontal="center"/>
      <protection locked="0"/>
    </xf>
    <xf numFmtId="164" fontId="0" fillId="10" borderId="7" xfId="1" applyFont="1" applyFill="1" applyBorder="1" applyAlignment="1" applyProtection="1">
      <alignment horizontal="center" vertical="center"/>
      <protection locked="0"/>
    </xf>
    <xf numFmtId="164" fontId="0" fillId="10" borderId="25" xfId="1" applyFont="1" applyFill="1" applyBorder="1" applyAlignment="1" applyProtection="1">
      <alignment horizontal="center" vertical="center"/>
      <protection locked="0"/>
    </xf>
    <xf numFmtId="164" fontId="0" fillId="10" borderId="56" xfId="1" applyFont="1" applyFill="1" applyBorder="1" applyAlignment="1" applyProtection="1">
      <alignment horizontal="center" vertical="center"/>
      <protection locked="0"/>
    </xf>
    <xf numFmtId="164" fontId="0" fillId="10" borderId="59" xfId="1" applyFont="1" applyFill="1" applyBorder="1" applyAlignment="1" applyProtection="1">
      <alignment horizontal="center" vertical="center"/>
      <protection locked="0"/>
    </xf>
    <xf numFmtId="14" fontId="0" fillId="10" borderId="17" xfId="0" applyNumberFormat="1" applyFill="1" applyBorder="1" applyAlignment="1" applyProtection="1">
      <alignment horizontal="center"/>
      <protection locked="0"/>
    </xf>
    <xf numFmtId="14" fontId="0" fillId="10" borderId="56" xfId="0" applyNumberFormat="1" applyFill="1" applyBorder="1" applyAlignment="1" applyProtection="1">
      <alignment horizontal="center"/>
      <protection locked="0"/>
    </xf>
    <xf numFmtId="0" fontId="2" fillId="19" borderId="47" xfId="0" applyFont="1" applyFill="1" applyBorder="1" applyAlignment="1" applyProtection="1">
      <alignment horizontal="center" vertical="center"/>
      <protection locked="0"/>
    </xf>
    <xf numFmtId="0" fontId="2" fillId="19" borderId="49" xfId="0" applyFont="1" applyFill="1" applyBorder="1" applyAlignment="1" applyProtection="1">
      <alignment horizontal="center" vertical="center"/>
      <protection locked="0"/>
    </xf>
    <xf numFmtId="0" fontId="2" fillId="12" borderId="47" xfId="0" applyFont="1" applyFill="1" applyBorder="1" applyAlignment="1" applyProtection="1">
      <alignment horizontal="center" vertical="center"/>
      <protection locked="0"/>
    </xf>
    <xf numFmtId="0" fontId="2" fillId="12" borderId="49" xfId="0" applyFont="1" applyFill="1" applyBorder="1" applyAlignment="1" applyProtection="1">
      <alignment horizontal="center" vertical="center"/>
      <protection locked="0"/>
    </xf>
    <xf numFmtId="0" fontId="2" fillId="12" borderId="51" xfId="0" applyFont="1" applyFill="1" applyBorder="1" applyAlignment="1" applyProtection="1">
      <alignment horizontal="center" vertical="center"/>
      <protection locked="0"/>
    </xf>
    <xf numFmtId="14" fontId="0" fillId="12" borderId="62" xfId="0" applyNumberFormat="1" applyFill="1" applyBorder="1" applyAlignment="1" applyProtection="1">
      <alignment horizontal="center"/>
      <protection locked="0"/>
    </xf>
    <xf numFmtId="14" fontId="0" fillId="12" borderId="53" xfId="0" applyNumberFormat="1" applyFill="1" applyBorder="1" applyAlignment="1" applyProtection="1">
      <alignment horizontal="center"/>
      <protection locked="0"/>
    </xf>
    <xf numFmtId="164" fontId="0" fillId="12" borderId="54" xfId="1" applyFont="1" applyFill="1" applyBorder="1" applyAlignment="1" applyProtection="1">
      <alignment horizontal="center" vertical="center"/>
      <protection locked="0"/>
    </xf>
    <xf numFmtId="164" fontId="0" fillId="12" borderId="55" xfId="1" applyFont="1" applyFill="1" applyBorder="1" applyAlignment="1" applyProtection="1">
      <alignment horizontal="center" vertical="center"/>
      <protection locked="0"/>
    </xf>
    <xf numFmtId="164" fontId="0" fillId="12" borderId="58" xfId="1" applyFont="1" applyFill="1" applyBorder="1" applyAlignment="1" applyProtection="1">
      <alignment horizontal="center" vertical="center"/>
      <protection locked="0"/>
    </xf>
    <xf numFmtId="14" fontId="0" fillId="12" borderId="42" xfId="0" applyNumberFormat="1" applyFill="1" applyBorder="1" applyAlignment="1" applyProtection="1">
      <alignment horizontal="center"/>
      <protection locked="0"/>
    </xf>
    <xf numFmtId="14" fontId="0" fillId="12" borderId="43" xfId="0" applyNumberFormat="1" applyFill="1" applyBorder="1" applyAlignment="1" applyProtection="1">
      <alignment horizontal="center"/>
      <protection locked="0"/>
    </xf>
    <xf numFmtId="14" fontId="0" fillId="12" borderId="50" xfId="0" applyNumberFormat="1" applyFill="1" applyBorder="1" applyAlignment="1" applyProtection="1">
      <alignment horizontal="center"/>
      <protection locked="0"/>
    </xf>
    <xf numFmtId="14" fontId="0" fillId="12" borderId="66" xfId="0" applyNumberFormat="1" applyFill="1" applyBorder="1" applyAlignment="1" applyProtection="1">
      <alignment horizontal="center"/>
      <protection locked="0"/>
    </xf>
    <xf numFmtId="0" fontId="2" fillId="19" borderId="1" xfId="0" applyFont="1" applyFill="1" applyBorder="1" applyAlignment="1" applyProtection="1">
      <alignment horizontal="center" vertical="center"/>
      <protection locked="0"/>
    </xf>
    <xf numFmtId="0" fontId="2" fillId="19" borderId="41" xfId="0" applyFont="1" applyFill="1" applyBorder="1" applyAlignment="1" applyProtection="1">
      <alignment horizontal="center" vertical="center"/>
      <protection locked="0"/>
    </xf>
    <xf numFmtId="0" fontId="2" fillId="19" borderId="51" xfId="0" applyFont="1" applyFill="1" applyBorder="1" applyAlignment="1" applyProtection="1">
      <alignment horizontal="center" vertical="center"/>
      <protection locked="0"/>
    </xf>
    <xf numFmtId="14" fontId="0" fillId="19" borderId="62" xfId="0" applyNumberFormat="1" applyFill="1" applyBorder="1" applyAlignment="1" applyProtection="1">
      <alignment horizontal="center"/>
      <protection locked="0"/>
    </xf>
    <xf numFmtId="14" fontId="0" fillId="19" borderId="53" xfId="0" applyNumberFormat="1" applyFill="1" applyBorder="1" applyAlignment="1" applyProtection="1">
      <alignment horizontal="center"/>
      <protection locked="0"/>
    </xf>
    <xf numFmtId="164" fontId="0" fillId="19" borderId="49" xfId="1" applyFont="1" applyFill="1" applyBorder="1" applyAlignment="1" applyProtection="1">
      <alignment horizontal="center" vertical="center"/>
      <protection locked="0"/>
    </xf>
    <xf numFmtId="164" fontId="0" fillId="19" borderId="46" xfId="1" applyFont="1" applyFill="1" applyBorder="1" applyAlignment="1" applyProtection="1">
      <alignment horizontal="center" vertical="center"/>
      <protection locked="0"/>
    </xf>
    <xf numFmtId="14" fontId="0" fillId="19" borderId="44" xfId="0" applyNumberFormat="1" applyFill="1" applyBorder="1" applyAlignment="1" applyProtection="1">
      <alignment horizontal="center"/>
      <protection locked="0"/>
    </xf>
    <xf numFmtId="14" fontId="0" fillId="19" borderId="56" xfId="0" applyNumberFormat="1" applyFill="1" applyBorder="1" applyAlignment="1" applyProtection="1">
      <alignment horizontal="center"/>
      <protection locked="0"/>
    </xf>
    <xf numFmtId="0" fontId="0" fillId="19" borderId="47" xfId="0" applyFill="1" applyBorder="1" applyAlignment="1" applyProtection="1">
      <alignment horizontal="center"/>
      <protection locked="0"/>
    </xf>
    <xf numFmtId="0" fontId="0" fillId="19" borderId="49" xfId="0" applyFill="1" applyBorder="1" applyAlignment="1" applyProtection="1">
      <alignment horizontal="center"/>
      <protection locked="0"/>
    </xf>
    <xf numFmtId="0" fontId="0" fillId="12" borderId="3" xfId="0" applyFill="1" applyBorder="1" applyAlignment="1">
      <alignment horizontal="center" vertical="center" wrapText="1"/>
    </xf>
    <xf numFmtId="0" fontId="0" fillId="12" borderId="4" xfId="0" applyFill="1" applyBorder="1" applyAlignment="1">
      <alignment horizontal="center" vertical="center" wrapText="1"/>
    </xf>
    <xf numFmtId="0" fontId="0" fillId="12" borderId="15" xfId="0" applyFill="1" applyBorder="1" applyAlignment="1">
      <alignment horizontal="center" vertical="center" wrapText="1"/>
    </xf>
    <xf numFmtId="0" fontId="0" fillId="12" borderId="12" xfId="0" applyFill="1" applyBorder="1" applyAlignment="1">
      <alignment horizontal="center" vertical="center" wrapText="1"/>
    </xf>
    <xf numFmtId="0" fontId="0" fillId="12" borderId="0" xfId="0" applyFill="1" applyBorder="1" applyAlignment="1">
      <alignment horizontal="center" vertical="center" wrapText="1"/>
    </xf>
    <xf numFmtId="0" fontId="0" fillId="12" borderId="33" xfId="0" applyFill="1" applyBorder="1" applyAlignment="1">
      <alignment horizontal="center" vertical="center" wrapText="1"/>
    </xf>
    <xf numFmtId="0" fontId="0" fillId="12" borderId="65" xfId="0" applyFill="1" applyBorder="1" applyAlignment="1">
      <alignment horizontal="center" vertical="center" wrapText="1"/>
    </xf>
    <xf numFmtId="0" fontId="0" fillId="12" borderId="37" xfId="0" applyFill="1" applyBorder="1" applyAlignment="1">
      <alignment horizontal="center" vertical="center" wrapText="1"/>
    </xf>
    <xf numFmtId="0" fontId="0" fillId="12" borderId="72" xfId="0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0" fontId="0" fillId="7" borderId="15" xfId="0" applyFill="1" applyBorder="1" applyAlignment="1">
      <alignment horizontal="center" vertical="center" wrapText="1"/>
    </xf>
    <xf numFmtId="0" fontId="0" fillId="7" borderId="12" xfId="0" applyFill="1" applyBorder="1" applyAlignment="1">
      <alignment horizontal="center" vertical="center" wrapText="1"/>
    </xf>
    <xf numFmtId="0" fontId="0" fillId="7" borderId="0" xfId="0" applyFill="1" applyBorder="1" applyAlignment="1">
      <alignment horizontal="center" vertical="center" wrapText="1"/>
    </xf>
    <xf numFmtId="0" fontId="0" fillId="7" borderId="33" xfId="0" applyFill="1" applyBorder="1" applyAlignment="1">
      <alignment horizontal="center" vertical="center" wrapText="1"/>
    </xf>
    <xf numFmtId="0" fontId="0" fillId="7" borderId="65" xfId="0" applyFill="1" applyBorder="1" applyAlignment="1">
      <alignment horizontal="center" vertical="center" wrapText="1"/>
    </xf>
    <xf numFmtId="0" fontId="0" fillId="7" borderId="37" xfId="0" applyFill="1" applyBorder="1" applyAlignment="1">
      <alignment horizontal="center" vertical="center" wrapText="1"/>
    </xf>
    <xf numFmtId="0" fontId="0" fillId="7" borderId="72" xfId="0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0" fontId="2" fillId="12" borderId="3" xfId="0" applyFont="1" applyFill="1" applyBorder="1" applyAlignment="1">
      <alignment horizontal="center" vertical="center"/>
    </xf>
    <xf numFmtId="0" fontId="2" fillId="12" borderId="4" xfId="0" applyFont="1" applyFill="1" applyBorder="1" applyAlignment="1">
      <alignment horizontal="center" vertical="center"/>
    </xf>
    <xf numFmtId="0" fontId="2" fillId="12" borderId="15" xfId="0" applyFont="1" applyFill="1" applyBorder="1" applyAlignment="1">
      <alignment horizontal="center" vertical="center"/>
    </xf>
    <xf numFmtId="0" fontId="2" fillId="10" borderId="3" xfId="0" applyFont="1" applyFill="1" applyBorder="1" applyAlignment="1">
      <alignment horizontal="center" vertical="center"/>
    </xf>
    <xf numFmtId="0" fontId="2" fillId="10" borderId="4" xfId="0" applyFont="1" applyFill="1" applyBorder="1" applyAlignment="1">
      <alignment horizontal="center" vertical="center"/>
    </xf>
    <xf numFmtId="0" fontId="2" fillId="10" borderId="15" xfId="0" applyFont="1" applyFill="1" applyBorder="1" applyAlignment="1">
      <alignment horizontal="center" vertical="center"/>
    </xf>
    <xf numFmtId="0" fontId="2" fillId="14" borderId="3" xfId="0" applyFont="1" applyFill="1" applyBorder="1" applyAlignment="1">
      <alignment horizontal="center" vertical="center"/>
    </xf>
    <xf numFmtId="0" fontId="2" fillId="14" borderId="4" xfId="0" applyFont="1" applyFill="1" applyBorder="1" applyAlignment="1">
      <alignment horizontal="center" vertical="center"/>
    </xf>
    <xf numFmtId="0" fontId="2" fillId="15" borderId="35" xfId="0" applyFont="1" applyFill="1" applyBorder="1" applyAlignment="1">
      <alignment horizontal="center" vertical="center"/>
    </xf>
    <xf numFmtId="0" fontId="2" fillId="15" borderId="39" xfId="0" applyFont="1" applyFill="1" applyBorder="1" applyAlignment="1">
      <alignment horizontal="center" vertical="center"/>
    </xf>
    <xf numFmtId="0" fontId="2" fillId="15" borderId="48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wrapText="1"/>
    </xf>
    <xf numFmtId="0" fontId="2" fillId="3" borderId="10" xfId="0" applyFont="1" applyFill="1" applyBorder="1" applyAlignment="1">
      <alignment horizontal="center" vertical="center"/>
    </xf>
    <xf numFmtId="0" fontId="2" fillId="9" borderId="10" xfId="0" applyFont="1" applyFill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0" fontId="2" fillId="12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13" borderId="3" xfId="0" applyFont="1" applyFill="1" applyBorder="1" applyAlignment="1">
      <alignment horizontal="center" vertical="center"/>
    </xf>
    <xf numFmtId="0" fontId="2" fillId="13" borderId="4" xfId="0" applyFont="1" applyFill="1" applyBorder="1" applyAlignment="1">
      <alignment horizontal="center" vertical="center"/>
    </xf>
    <xf numFmtId="0" fontId="2" fillId="13" borderId="15" xfId="0" applyFont="1" applyFill="1" applyBorder="1" applyAlignment="1">
      <alignment horizontal="center" vertical="center"/>
    </xf>
    <xf numFmtId="0" fontId="2" fillId="14" borderId="15" xfId="0" applyFont="1" applyFill="1" applyBorder="1" applyAlignment="1">
      <alignment horizontal="center" vertical="center"/>
    </xf>
    <xf numFmtId="0" fontId="0" fillId="10" borderId="3" xfId="0" applyFill="1" applyBorder="1" applyAlignment="1">
      <alignment horizontal="center" vertical="center"/>
    </xf>
    <xf numFmtId="0" fontId="0" fillId="10" borderId="4" xfId="0" applyFill="1" applyBorder="1" applyAlignment="1">
      <alignment horizontal="center" vertical="center"/>
    </xf>
    <xf numFmtId="0" fontId="0" fillId="10" borderId="15" xfId="0" applyFill="1" applyBorder="1" applyAlignment="1">
      <alignment horizontal="center" vertical="center"/>
    </xf>
    <xf numFmtId="0" fontId="0" fillId="10" borderId="23" xfId="0" applyFill="1" applyBorder="1" applyAlignment="1">
      <alignment horizontal="center" vertical="center"/>
    </xf>
    <xf numFmtId="0" fontId="0" fillId="10" borderId="43" xfId="0" applyFill="1" applyBorder="1" applyAlignment="1">
      <alignment horizontal="center" vertical="center"/>
    </xf>
    <xf numFmtId="0" fontId="0" fillId="10" borderId="22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 wrapText="1"/>
    </xf>
    <xf numFmtId="0" fontId="2" fillId="0" borderId="43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7" xfId="0" applyFont="1" applyBorder="1" applyAlignment="1">
      <alignment horizontal="center" wrapText="1"/>
    </xf>
    <xf numFmtId="0" fontId="2" fillId="0" borderId="26" xfId="0" applyFont="1" applyBorder="1" applyAlignment="1">
      <alignment horizontal="center" wrapText="1"/>
    </xf>
    <xf numFmtId="0" fontId="4" fillId="16" borderId="11" xfId="0" applyFont="1" applyFill="1" applyBorder="1" applyAlignment="1">
      <alignment horizontal="center"/>
    </xf>
    <xf numFmtId="0" fontId="5" fillId="7" borderId="11" xfId="0" applyFont="1" applyFill="1" applyBorder="1" applyAlignment="1">
      <alignment horizontal="center"/>
    </xf>
    <xf numFmtId="0" fontId="0" fillId="17" borderId="10" xfId="0" applyFill="1" applyBorder="1" applyAlignment="1">
      <alignment horizontal="center" vertical="center" wrapText="1"/>
    </xf>
    <xf numFmtId="0" fontId="0" fillId="17" borderId="20" xfId="0" applyFill="1" applyBorder="1" applyAlignment="1">
      <alignment horizontal="center" vertical="center" wrapText="1"/>
    </xf>
    <xf numFmtId="0" fontId="0" fillId="10" borderId="11" xfId="0" applyFill="1" applyBorder="1" applyAlignment="1">
      <alignment horizontal="center" vertical="center" wrapText="1"/>
    </xf>
    <xf numFmtId="0" fontId="0" fillId="16" borderId="11" xfId="0" applyFill="1" applyBorder="1" applyAlignment="1">
      <alignment horizontal="center" vertical="center" wrapText="1"/>
    </xf>
    <xf numFmtId="0" fontId="3" fillId="10" borderId="17" xfId="0" applyFont="1" applyFill="1" applyBorder="1" applyAlignment="1">
      <alignment horizontal="center"/>
    </xf>
    <xf numFmtId="0" fontId="3" fillId="10" borderId="27" xfId="0" applyFont="1" applyFill="1" applyBorder="1" applyAlignment="1">
      <alignment horizontal="center"/>
    </xf>
    <xf numFmtId="0" fontId="3" fillId="10" borderId="26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0FEF44"/>
      <color rgb="FFECE717"/>
      <color rgb="FF65D9E9"/>
      <color rgb="FF5C47DD"/>
      <color rgb="FFEE1649"/>
      <color rgb="FF222792"/>
      <color rgb="FFF21665"/>
      <color rgb="FF9DF896"/>
      <color rgb="FF9881EB"/>
      <color rgb="FFAE18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69791263384795"/>
          <c:y val="0.16859158594693005"/>
          <c:w val="0.69316313455677669"/>
          <c:h val="0.46510375749098953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'GRÁFICO 2020'!$A$17</c:f>
              <c:strCache>
                <c:ptCount val="1"/>
                <c:pt idx="0">
                  <c:v>Julio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'GRÁFICO 2020'!$B$8:$U$9</c15:sqref>
                  </c15:fullRef>
                  <c15:levelRef>
                    <c15:sqref>'GRÁFICO 2020'!$B$9:$U$9</c15:sqref>
                  </c15:levelRef>
                </c:ext>
              </c:extLst>
              <c:f>'GRÁFICO 2020'!$B$9:$U$9</c:f>
              <c:strCache>
                <c:ptCount val="20"/>
                <c:pt idx="0">
                  <c:v>Cartón</c:v>
                </c:pt>
                <c:pt idx="1">
                  <c:v>Plástico soplado</c:v>
                </c:pt>
                <c:pt idx="2">
                  <c:v>Plástico (normal)</c:v>
                </c:pt>
                <c:pt idx="3">
                  <c:v>Plástico (fundas)</c:v>
                </c:pt>
                <c:pt idx="4">
                  <c:v>Plástico PET (botellas)</c:v>
                </c:pt>
                <c:pt idx="5">
                  <c:v>Papel archivo</c:v>
                </c:pt>
                <c:pt idx="6">
                  <c:v>Papel y mixto</c:v>
                </c:pt>
                <c:pt idx="7">
                  <c:v>Papel periodico</c:v>
                </c:pt>
                <c:pt idx="8">
                  <c:v>Aluminio </c:v>
                </c:pt>
                <c:pt idx="9">
                  <c:v>Aluminio 2</c:v>
                </c:pt>
                <c:pt idx="10">
                  <c:v>Chatara2</c:v>
                </c:pt>
                <c:pt idx="11">
                  <c:v>Baterias</c:v>
                </c:pt>
                <c:pt idx="12">
                  <c:v>Chatarra</c:v>
                </c:pt>
                <c:pt idx="13">
                  <c:v>Aceite vehicular</c:v>
                </c:pt>
                <c:pt idx="14">
                  <c:v>Desechos peligrosos</c:v>
                </c:pt>
                <c:pt idx="15">
                  <c:v>Desechos hospitalarios</c:v>
                </c:pt>
                <c:pt idx="16">
                  <c:v>Aceite vegetal Bidones Llenos</c:v>
                </c:pt>
                <c:pt idx="17">
                  <c:v>Aceite vegetal  Bidones Vacíos</c:v>
                </c:pt>
                <c:pt idx="18">
                  <c:v>Electrónicos</c:v>
                </c:pt>
                <c:pt idx="19">
                  <c:v>Neumáticos usados</c:v>
                </c:pt>
              </c:strCache>
            </c:strRef>
          </c:cat>
          <c:val>
            <c:numRef>
              <c:f>'GRÁFICO 2020'!$B$17:$U$17</c:f>
              <c:numCache>
                <c:formatCode>General</c:formatCode>
                <c:ptCount val="20"/>
                <c:pt idx="0">
                  <c:v>162</c:v>
                </c:pt>
                <c:pt idx="1">
                  <c:v>22</c:v>
                </c:pt>
                <c:pt idx="5">
                  <c:v>10</c:v>
                </c:pt>
                <c:pt idx="12">
                  <c:v>0</c:v>
                </c:pt>
                <c:pt idx="16">
                  <c:v>2</c:v>
                </c:pt>
                <c:pt idx="17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D7-47B7-9C03-1A531A26B7FE}"/>
            </c:ext>
          </c:extLst>
        </c:ser>
        <c:ser>
          <c:idx val="4"/>
          <c:order val="2"/>
          <c:tx>
            <c:strRef>
              <c:f>'GRÁFICO 2020'!$A$18</c:f>
              <c:strCache>
                <c:ptCount val="1"/>
                <c:pt idx="0">
                  <c:v>Agosto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'GRÁFICO 2020'!$B$8:$U$9</c15:sqref>
                  </c15:fullRef>
                  <c15:levelRef>
                    <c15:sqref>'GRÁFICO 2020'!$B$9:$U$9</c15:sqref>
                  </c15:levelRef>
                </c:ext>
              </c:extLst>
              <c:f>'GRÁFICO 2020'!$B$9:$U$9</c:f>
              <c:strCache>
                <c:ptCount val="20"/>
                <c:pt idx="0">
                  <c:v>Cartón</c:v>
                </c:pt>
                <c:pt idx="1">
                  <c:v>Plástico soplado</c:v>
                </c:pt>
                <c:pt idx="2">
                  <c:v>Plástico (normal)</c:v>
                </c:pt>
                <c:pt idx="3">
                  <c:v>Plástico (fundas)</c:v>
                </c:pt>
                <c:pt idx="4">
                  <c:v>Plástico PET (botellas)</c:v>
                </c:pt>
                <c:pt idx="5">
                  <c:v>Papel archivo</c:v>
                </c:pt>
                <c:pt idx="6">
                  <c:v>Papel y mixto</c:v>
                </c:pt>
                <c:pt idx="7">
                  <c:v>Papel periodico</c:v>
                </c:pt>
                <c:pt idx="8">
                  <c:v>Aluminio </c:v>
                </c:pt>
                <c:pt idx="9">
                  <c:v>Aluminio 2</c:v>
                </c:pt>
                <c:pt idx="10">
                  <c:v>Chatara2</c:v>
                </c:pt>
                <c:pt idx="11">
                  <c:v>Baterias</c:v>
                </c:pt>
                <c:pt idx="12">
                  <c:v>Chatarra</c:v>
                </c:pt>
                <c:pt idx="13">
                  <c:v>Aceite vehicular</c:v>
                </c:pt>
                <c:pt idx="14">
                  <c:v>Desechos peligrosos</c:v>
                </c:pt>
                <c:pt idx="15">
                  <c:v>Desechos hospitalarios</c:v>
                </c:pt>
                <c:pt idx="16">
                  <c:v>Aceite vegetal Bidones Llenos</c:v>
                </c:pt>
                <c:pt idx="17">
                  <c:v>Aceite vegetal  Bidones Vacíos</c:v>
                </c:pt>
                <c:pt idx="18">
                  <c:v>Electrónicos</c:v>
                </c:pt>
                <c:pt idx="19">
                  <c:v>Neumáticos usados</c:v>
                </c:pt>
              </c:strCache>
            </c:strRef>
          </c:cat>
          <c:val>
            <c:numRef>
              <c:f>'GRÁFICO 2020'!$B$18:$U$18</c:f>
              <c:numCache>
                <c:formatCode>General</c:formatCode>
                <c:ptCount val="20"/>
                <c:pt idx="0">
                  <c:v>46</c:v>
                </c:pt>
                <c:pt idx="1">
                  <c:v>33</c:v>
                </c:pt>
                <c:pt idx="2">
                  <c:v>1</c:v>
                </c:pt>
                <c:pt idx="5">
                  <c:v>6</c:v>
                </c:pt>
                <c:pt idx="10">
                  <c:v>270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D7-47B7-9C03-1A531A26B7FE}"/>
            </c:ext>
          </c:extLst>
        </c:ser>
        <c:ser>
          <c:idx val="5"/>
          <c:order val="3"/>
          <c:tx>
            <c:strRef>
              <c:f>'GRÁFICO 2020'!$A$19</c:f>
              <c:strCache>
                <c:ptCount val="1"/>
                <c:pt idx="0">
                  <c:v>Septiembre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'GRÁFICO 2020'!$B$8:$U$9</c15:sqref>
                  </c15:fullRef>
                  <c15:levelRef>
                    <c15:sqref>'GRÁFICO 2020'!$B$9:$U$9</c15:sqref>
                  </c15:levelRef>
                </c:ext>
              </c:extLst>
              <c:f>'GRÁFICO 2020'!$B$9:$U$9</c:f>
              <c:strCache>
                <c:ptCount val="20"/>
                <c:pt idx="0">
                  <c:v>Cartón</c:v>
                </c:pt>
                <c:pt idx="1">
                  <c:v>Plástico soplado</c:v>
                </c:pt>
                <c:pt idx="2">
                  <c:v>Plástico (normal)</c:v>
                </c:pt>
                <c:pt idx="3">
                  <c:v>Plástico (fundas)</c:v>
                </c:pt>
                <c:pt idx="4">
                  <c:v>Plástico PET (botellas)</c:v>
                </c:pt>
                <c:pt idx="5">
                  <c:v>Papel archivo</c:v>
                </c:pt>
                <c:pt idx="6">
                  <c:v>Papel y mixto</c:v>
                </c:pt>
                <c:pt idx="7">
                  <c:v>Papel periodico</c:v>
                </c:pt>
                <c:pt idx="8">
                  <c:v>Aluminio </c:v>
                </c:pt>
                <c:pt idx="9">
                  <c:v>Aluminio 2</c:v>
                </c:pt>
                <c:pt idx="10">
                  <c:v>Chatara2</c:v>
                </c:pt>
                <c:pt idx="11">
                  <c:v>Baterias</c:v>
                </c:pt>
                <c:pt idx="12">
                  <c:v>Chatarra</c:v>
                </c:pt>
                <c:pt idx="13">
                  <c:v>Aceite vehicular</c:v>
                </c:pt>
                <c:pt idx="14">
                  <c:v>Desechos peligrosos</c:v>
                </c:pt>
                <c:pt idx="15">
                  <c:v>Desechos hospitalarios</c:v>
                </c:pt>
                <c:pt idx="16">
                  <c:v>Aceite vegetal Bidones Llenos</c:v>
                </c:pt>
                <c:pt idx="17">
                  <c:v>Aceite vegetal  Bidones Vacíos</c:v>
                </c:pt>
                <c:pt idx="18">
                  <c:v>Electrónicos</c:v>
                </c:pt>
                <c:pt idx="19">
                  <c:v>Neumáticos usados</c:v>
                </c:pt>
              </c:strCache>
            </c:strRef>
          </c:cat>
          <c:val>
            <c:numRef>
              <c:f>'GRÁFICO 2020'!$B$19:$U$19</c:f>
              <c:numCache>
                <c:formatCode>0</c:formatCode>
                <c:ptCount val="20"/>
                <c:pt idx="0">
                  <c:v>112</c:v>
                </c:pt>
                <c:pt idx="1">
                  <c:v>50</c:v>
                </c:pt>
                <c:pt idx="2">
                  <c:v>1</c:v>
                </c:pt>
                <c:pt idx="5">
                  <c:v>8</c:v>
                </c:pt>
                <c:pt idx="12">
                  <c:v>55.5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D7-47B7-9C03-1A531A26B7FE}"/>
            </c:ext>
          </c:extLst>
        </c:ser>
        <c:ser>
          <c:idx val="0"/>
          <c:order val="4"/>
          <c:tx>
            <c:strRef>
              <c:f>'GRÁFICO 2020'!$A$20</c:f>
              <c:strCache>
                <c:ptCount val="1"/>
                <c:pt idx="0">
                  <c:v>Octubre</c:v>
                </c:pt>
              </c:strCache>
            </c:strRef>
          </c:tx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'GRÁFICO 2020'!$B$8:$U$9</c15:sqref>
                  </c15:fullRef>
                  <c15:levelRef>
                    <c15:sqref>'GRÁFICO 2020'!$B$9:$U$9</c15:sqref>
                  </c15:levelRef>
                </c:ext>
              </c:extLst>
              <c:f>'GRÁFICO 2020'!$B$9:$U$9</c:f>
              <c:strCache>
                <c:ptCount val="20"/>
                <c:pt idx="0">
                  <c:v>Cartón</c:v>
                </c:pt>
                <c:pt idx="1">
                  <c:v>Plástico soplado</c:v>
                </c:pt>
                <c:pt idx="2">
                  <c:v>Plástico (normal)</c:v>
                </c:pt>
                <c:pt idx="3">
                  <c:v>Plástico (fundas)</c:v>
                </c:pt>
                <c:pt idx="4">
                  <c:v>Plástico PET (botellas)</c:v>
                </c:pt>
                <c:pt idx="5">
                  <c:v>Papel archivo</c:v>
                </c:pt>
                <c:pt idx="6">
                  <c:v>Papel y mixto</c:v>
                </c:pt>
                <c:pt idx="7">
                  <c:v>Papel periodico</c:v>
                </c:pt>
                <c:pt idx="8">
                  <c:v>Aluminio </c:v>
                </c:pt>
                <c:pt idx="9">
                  <c:v>Aluminio 2</c:v>
                </c:pt>
                <c:pt idx="10">
                  <c:v>Chatara2</c:v>
                </c:pt>
                <c:pt idx="11">
                  <c:v>Baterias</c:v>
                </c:pt>
                <c:pt idx="12">
                  <c:v>Chatarra</c:v>
                </c:pt>
                <c:pt idx="13">
                  <c:v>Aceite vehicular</c:v>
                </c:pt>
                <c:pt idx="14">
                  <c:v>Desechos peligrosos</c:v>
                </c:pt>
                <c:pt idx="15">
                  <c:v>Desechos hospitalarios</c:v>
                </c:pt>
                <c:pt idx="16">
                  <c:v>Aceite vegetal Bidones Llenos</c:v>
                </c:pt>
                <c:pt idx="17">
                  <c:v>Aceite vegetal  Bidones Vacíos</c:v>
                </c:pt>
                <c:pt idx="18">
                  <c:v>Electrónicos</c:v>
                </c:pt>
                <c:pt idx="19">
                  <c:v>Neumáticos usados</c:v>
                </c:pt>
              </c:strCache>
            </c:strRef>
          </c:cat>
          <c:val>
            <c:numRef>
              <c:f>'GRÁFICO 2020'!$B$20:$U$20</c:f>
              <c:numCache>
                <c:formatCode>General</c:formatCode>
                <c:ptCount val="20"/>
                <c:pt idx="0">
                  <c:v>53</c:v>
                </c:pt>
                <c:pt idx="1">
                  <c:v>29</c:v>
                </c:pt>
                <c:pt idx="2">
                  <c:v>1</c:v>
                </c:pt>
                <c:pt idx="5">
                  <c:v>7</c:v>
                </c:pt>
                <c:pt idx="1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A6-4427-9D5B-76FCCD41C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83041280"/>
        <c:axId val="83055744"/>
        <c:extLst>
          <c:ext xmlns:c15="http://schemas.microsoft.com/office/drawing/2012/chart" uri="{02D57815-91ED-43cb-92C2-25804820EDAC}">
            <c15:filteredBarSeries>
              <c15:ser>
                <c:idx val="2"/>
                <c:order val="0"/>
                <c:tx>
                  <c:strRef>
                    <c:extLst>
                      <c:ext uri="{02D57815-91ED-43cb-92C2-25804820EDAC}">
                        <c15:formulaRef>
                          <c15:sqref>'GRÁFICO 2020'!$A$10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'GRÁFICO 2020'!$B$8:$U$9</c15:sqref>
                        </c15:fullRef>
                        <c15:levelRef>
                          <c15:sqref>'GRÁFICO 2020'!$B$9:$U$9</c15:sqref>
                        </c15:levelRef>
                        <c15:formulaRef>
                          <c15:sqref>'GRÁFICO 2020'!$B$9:$U$9</c15:sqref>
                        </c15:formulaRef>
                      </c:ext>
                    </c:extLst>
                    <c:strCache>
                      <c:ptCount val="20"/>
                      <c:pt idx="0">
                        <c:v>Cartón</c:v>
                      </c:pt>
                      <c:pt idx="1">
                        <c:v>Plástico soplado</c:v>
                      </c:pt>
                      <c:pt idx="2">
                        <c:v>Plástico (normal)</c:v>
                      </c:pt>
                      <c:pt idx="3">
                        <c:v>Plástico (fundas)</c:v>
                      </c:pt>
                      <c:pt idx="4">
                        <c:v>Plástico PET (botellas)</c:v>
                      </c:pt>
                      <c:pt idx="5">
                        <c:v>Papel archivo</c:v>
                      </c:pt>
                      <c:pt idx="6">
                        <c:v>Papel y mixto</c:v>
                      </c:pt>
                      <c:pt idx="7">
                        <c:v>Papel periodico</c:v>
                      </c:pt>
                      <c:pt idx="8">
                        <c:v>Aluminio </c:v>
                      </c:pt>
                      <c:pt idx="9">
                        <c:v>Aluminio 2</c:v>
                      </c:pt>
                      <c:pt idx="10">
                        <c:v>Chatara2</c:v>
                      </c:pt>
                      <c:pt idx="11">
                        <c:v>Baterias</c:v>
                      </c:pt>
                      <c:pt idx="12">
                        <c:v>Chatarra</c:v>
                      </c:pt>
                      <c:pt idx="13">
                        <c:v>Aceite vehicular</c:v>
                      </c:pt>
                      <c:pt idx="14">
                        <c:v>Desechos peligrosos</c:v>
                      </c:pt>
                      <c:pt idx="15">
                        <c:v>Desechos hospitalarios</c:v>
                      </c:pt>
                      <c:pt idx="16">
                        <c:v>Aceite vegetal Bidones Llenos</c:v>
                      </c:pt>
                      <c:pt idx="17">
                        <c:v>Aceite vegetal  Bidones Vacíos</c:v>
                      </c:pt>
                      <c:pt idx="18">
                        <c:v>Electrónicos</c:v>
                      </c:pt>
                      <c:pt idx="19">
                        <c:v>Neumáticos usados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'GRÁFICO 2020'!$B$10:$U$10</c15:sqref>
                        </c15:formulaRef>
                      </c:ext>
                    </c:extLst>
                    <c:numCache>
                      <c:formatCode>General</c:formatCode>
                      <c:ptCount val="20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D1D7-47B7-9C03-1A531A26B7FE}"/>
                  </c:ext>
                </c:extLst>
              </c15:ser>
            </c15:filteredBarSeries>
          </c:ext>
        </c:extLst>
      </c:barChart>
      <c:catAx>
        <c:axId val="83041280"/>
        <c:scaling>
          <c:orientation val="minMax"/>
        </c:scaling>
        <c:delete val="0"/>
        <c:axPos val="b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TIPO DE DESECHOS</a:t>
                </a:r>
              </a:p>
            </c:rich>
          </c:tx>
          <c:layout>
            <c:manualLayout>
              <c:xMode val="edge"/>
              <c:yMode val="edge"/>
              <c:x val="5.465121422948931E-3"/>
              <c:y val="0.35448105917940281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crossAx val="83055744"/>
        <c:crosses val="autoZero"/>
        <c:auto val="1"/>
        <c:lblAlgn val="ctr"/>
        <c:lblOffset val="100"/>
        <c:noMultiLvlLbl val="0"/>
      </c:catAx>
      <c:valAx>
        <c:axId val="83055744"/>
        <c:scaling>
          <c:orientation val="minMax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KG DE DESECHOS</a:t>
                </a:r>
              </a:p>
            </c:rich>
          </c:tx>
          <c:layout>
            <c:manualLayout>
              <c:xMode val="edge"/>
              <c:yMode val="edge"/>
              <c:x val="0.51686407373765597"/>
              <c:y val="0.9246845026271742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83041280"/>
        <c:crosses val="autoZero"/>
        <c:crossBetween val="between"/>
        <c:majorUnit val="200"/>
        <c:minorUnit val="100"/>
      </c:valAx>
    </c:plotArea>
    <c:legend>
      <c:legendPos val="r"/>
      <c:layout>
        <c:manualLayout>
          <c:xMode val="edge"/>
          <c:yMode val="edge"/>
          <c:x val="0.86664806440758646"/>
          <c:y val="0.20555426889909131"/>
          <c:w val="0.11431911271506037"/>
          <c:h val="0.36674507702531078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grupohanaska.com/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://www.grupohanaska.com/" TargetMode="Externa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81</xdr:row>
      <xdr:rowOff>0</xdr:rowOff>
    </xdr:from>
    <xdr:to>
      <xdr:col>12</xdr:col>
      <xdr:colOff>419100</xdr:colOff>
      <xdr:row>84</xdr:row>
      <xdr:rowOff>91440</xdr:rowOff>
    </xdr:to>
    <xdr:pic>
      <xdr:nvPicPr>
        <xdr:cNvPr id="2" name="Imagen 1" descr="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A4F3C8-101F-4223-AC18-5BE07B9AB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880" y="17327880"/>
          <a:ext cx="1988820" cy="640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870857</xdr:colOff>
      <xdr:row>0</xdr:row>
      <xdr:rowOff>119742</xdr:rowOff>
    </xdr:from>
    <xdr:to>
      <xdr:col>3</xdr:col>
      <xdr:colOff>209899</xdr:colOff>
      <xdr:row>3</xdr:row>
      <xdr:rowOff>135085</xdr:rowOff>
    </xdr:to>
    <xdr:pic>
      <xdr:nvPicPr>
        <xdr:cNvPr id="4" name="Picture 2" descr="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DF8B02-702C-4C81-AC1A-933611542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857" y="119742"/>
          <a:ext cx="2125785" cy="831772"/>
        </a:xfrm>
        <a:prstGeom prst="rect">
          <a:avLst/>
        </a:prstGeom>
        <a:solidFill>
          <a:srgbClr val="0070C0"/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781051</xdr:colOff>
      <xdr:row>24</xdr:row>
      <xdr:rowOff>12245</xdr:rowOff>
    </xdr:from>
    <xdr:to>
      <xdr:col>18</xdr:col>
      <xdr:colOff>326572</xdr:colOff>
      <xdr:row>59</xdr:row>
      <xdr:rowOff>141515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870857</xdr:colOff>
      <xdr:row>0</xdr:row>
      <xdr:rowOff>119742</xdr:rowOff>
    </xdr:from>
    <xdr:to>
      <xdr:col>3</xdr:col>
      <xdr:colOff>545179</xdr:colOff>
      <xdr:row>4</xdr:row>
      <xdr:rowOff>205843</xdr:rowOff>
    </xdr:to>
    <xdr:pic>
      <xdr:nvPicPr>
        <xdr:cNvPr id="4" name="Picture 2" descr="log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D65A9E6-8634-40AD-8DB7-8945A6E86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857" y="119742"/>
          <a:ext cx="2127962" cy="815443"/>
        </a:xfrm>
        <a:prstGeom prst="rect">
          <a:avLst/>
        </a:prstGeom>
        <a:solidFill>
          <a:srgbClr val="0070C0"/>
        </a:solidFill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2"/>
  <sheetViews>
    <sheetView zoomScale="70" zoomScaleNormal="70" workbookViewId="0">
      <selection activeCell="Q13" sqref="Q13"/>
    </sheetView>
  </sheetViews>
  <sheetFormatPr baseColWidth="10" defaultColWidth="11.44140625" defaultRowHeight="14.4"/>
  <cols>
    <col min="1" max="1" width="13.109375" style="134" customWidth="1"/>
    <col min="2" max="2" width="19.109375" style="134" customWidth="1"/>
    <col min="3" max="3" width="8.44140625" style="134" customWidth="1"/>
    <col min="4" max="4" width="21.109375" style="134" customWidth="1"/>
    <col min="5" max="16" width="11.44140625" style="134"/>
    <col min="17" max="17" width="11.88671875" style="134" customWidth="1"/>
    <col min="18" max="18" width="12.33203125" style="134" customWidth="1"/>
    <col min="19" max="19" width="14.44140625" style="134" customWidth="1"/>
    <col min="20" max="21" width="11.44140625" style="134"/>
    <col min="22" max="22" width="13.109375" style="134" customWidth="1"/>
    <col min="23" max="23" width="11.44140625" style="134"/>
    <col min="24" max="24" width="12" style="273" customWidth="1"/>
    <col min="25" max="16384" width="11.44140625" style="134"/>
  </cols>
  <sheetData>
    <row r="1" spans="1:24" s="438" customFormat="1" ht="21">
      <c r="A1" s="442"/>
      <c r="B1" s="442"/>
      <c r="C1" s="442"/>
      <c r="D1" s="442"/>
      <c r="E1" s="440" t="s">
        <v>112</v>
      </c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440"/>
      <c r="R1" s="440"/>
      <c r="S1" s="440"/>
      <c r="T1" s="440"/>
      <c r="U1" s="440"/>
      <c r="V1" s="440"/>
      <c r="W1" s="440"/>
      <c r="X1" s="437"/>
    </row>
    <row r="2" spans="1:24" s="438" customFormat="1" ht="21">
      <c r="A2" s="442"/>
      <c r="B2" s="442"/>
      <c r="C2" s="442"/>
      <c r="D2" s="442"/>
      <c r="E2" s="440" t="s">
        <v>115</v>
      </c>
      <c r="F2" s="440"/>
      <c r="G2" s="440"/>
      <c r="H2" s="440"/>
      <c r="I2" s="440"/>
      <c r="J2" s="440"/>
      <c r="K2" s="440"/>
      <c r="L2" s="440"/>
      <c r="M2" s="440"/>
      <c r="N2" s="440"/>
      <c r="O2" s="440"/>
      <c r="P2" s="440"/>
      <c r="Q2" s="440"/>
      <c r="R2" s="440"/>
      <c r="S2" s="440"/>
      <c r="T2" s="440"/>
      <c r="U2" s="440"/>
      <c r="V2" s="440"/>
      <c r="W2" s="440"/>
      <c r="X2" s="437"/>
    </row>
    <row r="3" spans="1:24" s="438" customFormat="1" ht="21">
      <c r="A3" s="442"/>
      <c r="B3" s="442"/>
      <c r="C3" s="442"/>
      <c r="D3" s="442"/>
      <c r="E3" s="440" t="s">
        <v>114</v>
      </c>
      <c r="F3" s="440"/>
      <c r="G3" s="440"/>
      <c r="H3" s="440"/>
      <c r="I3" s="440"/>
      <c r="J3" s="440"/>
      <c r="K3" s="440"/>
      <c r="L3" s="440"/>
      <c r="M3" s="440"/>
      <c r="N3" s="440"/>
      <c r="O3" s="440"/>
      <c r="P3" s="440"/>
      <c r="Q3" s="440"/>
      <c r="R3" s="440"/>
      <c r="S3" s="440"/>
      <c r="T3" s="440"/>
      <c r="U3" s="440"/>
      <c r="V3" s="440"/>
      <c r="W3" s="440"/>
      <c r="X3" s="437"/>
    </row>
    <row r="4" spans="1:24" s="438" customFormat="1" ht="21.6" thickBot="1">
      <c r="A4" s="442"/>
      <c r="B4" s="442"/>
      <c r="C4" s="442"/>
      <c r="D4" s="442"/>
      <c r="E4" s="440" t="s">
        <v>113</v>
      </c>
      <c r="F4" s="440"/>
      <c r="G4" s="440"/>
      <c r="H4" s="440"/>
      <c r="I4" s="440"/>
      <c r="J4" s="440"/>
      <c r="K4" s="440"/>
      <c r="L4" s="440"/>
      <c r="M4" s="440"/>
      <c r="N4" s="440"/>
      <c r="O4" s="440"/>
      <c r="P4" s="440"/>
      <c r="Q4" s="440"/>
      <c r="R4" s="440"/>
      <c r="S4" s="440"/>
      <c r="T4" s="440"/>
      <c r="U4" s="440"/>
      <c r="V4" s="440"/>
      <c r="W4" s="440"/>
      <c r="X4" s="437"/>
    </row>
    <row r="5" spans="1:24" ht="24" thickBot="1">
      <c r="A5" s="133"/>
      <c r="B5" s="133"/>
      <c r="C5" s="133"/>
      <c r="D5" s="133"/>
      <c r="E5" s="504" t="s">
        <v>0</v>
      </c>
      <c r="F5" s="505"/>
      <c r="G5" s="505"/>
      <c r="H5" s="505"/>
      <c r="I5" s="505"/>
      <c r="J5" s="505"/>
      <c r="K5" s="505"/>
      <c r="L5" s="505"/>
      <c r="M5" s="505"/>
      <c r="N5" s="505"/>
      <c r="O5" s="505"/>
      <c r="P5" s="505"/>
      <c r="Q5" s="506" t="s">
        <v>1</v>
      </c>
      <c r="R5" s="507"/>
      <c r="S5" s="508"/>
      <c r="T5" s="491" t="s">
        <v>2</v>
      </c>
      <c r="U5" s="492"/>
      <c r="V5" s="492"/>
      <c r="W5" s="493"/>
      <c r="X5" s="488" t="s">
        <v>109</v>
      </c>
    </row>
    <row r="6" spans="1:24" ht="24" customHeight="1">
      <c r="A6" s="516" t="s">
        <v>3</v>
      </c>
      <c r="B6" s="517" t="s">
        <v>4</v>
      </c>
      <c r="C6" s="519" t="s">
        <v>97</v>
      </c>
      <c r="D6" s="519"/>
      <c r="E6" s="503" t="s">
        <v>5</v>
      </c>
      <c r="F6" s="502" t="s">
        <v>6</v>
      </c>
      <c r="G6" s="502" t="s">
        <v>7</v>
      </c>
      <c r="H6" s="502" t="s">
        <v>89</v>
      </c>
      <c r="I6" s="502" t="s">
        <v>8</v>
      </c>
      <c r="J6" s="502" t="s">
        <v>9</v>
      </c>
      <c r="K6" s="502" t="s">
        <v>84</v>
      </c>
      <c r="L6" s="502" t="s">
        <v>10</v>
      </c>
      <c r="M6" s="490" t="s">
        <v>87</v>
      </c>
      <c r="N6" s="496" t="s">
        <v>11</v>
      </c>
      <c r="O6" s="496" t="s">
        <v>90</v>
      </c>
      <c r="P6" s="490" t="s">
        <v>104</v>
      </c>
      <c r="Q6" s="503" t="s">
        <v>12</v>
      </c>
      <c r="R6" s="502" t="s">
        <v>13</v>
      </c>
      <c r="S6" s="509" t="s">
        <v>14</v>
      </c>
      <c r="T6" s="498" t="s">
        <v>15</v>
      </c>
      <c r="U6" s="499"/>
      <c r="V6" s="500" t="s">
        <v>16</v>
      </c>
      <c r="W6" s="494" t="s">
        <v>17</v>
      </c>
      <c r="X6" s="489"/>
    </row>
    <row r="7" spans="1:24" ht="29.4" thickBot="1">
      <c r="A7" s="516"/>
      <c r="B7" s="518"/>
      <c r="C7" s="520"/>
      <c r="D7" s="520"/>
      <c r="E7" s="503"/>
      <c r="F7" s="502"/>
      <c r="G7" s="502"/>
      <c r="H7" s="502"/>
      <c r="I7" s="502"/>
      <c r="J7" s="502"/>
      <c r="K7" s="502"/>
      <c r="L7" s="502"/>
      <c r="M7" s="490"/>
      <c r="N7" s="497"/>
      <c r="O7" s="497"/>
      <c r="P7" s="490"/>
      <c r="Q7" s="503"/>
      <c r="R7" s="502"/>
      <c r="S7" s="509"/>
      <c r="T7" s="415" t="s">
        <v>18</v>
      </c>
      <c r="U7" s="416" t="s">
        <v>19</v>
      </c>
      <c r="V7" s="501"/>
      <c r="W7" s="495"/>
      <c r="X7" s="489"/>
    </row>
    <row r="8" spans="1:24" ht="15" customHeight="1">
      <c r="A8" s="510" t="s">
        <v>20</v>
      </c>
      <c r="B8" s="360" t="s">
        <v>21</v>
      </c>
      <c r="C8" s="513">
        <v>43839</v>
      </c>
      <c r="D8" s="514"/>
      <c r="E8" s="135">
        <v>62</v>
      </c>
      <c r="F8" s="136">
        <v>33</v>
      </c>
      <c r="G8" s="136"/>
      <c r="H8" s="136"/>
      <c r="I8" s="136">
        <v>1</v>
      </c>
      <c r="J8" s="136">
        <v>9</v>
      </c>
      <c r="K8" s="136"/>
      <c r="L8" s="136"/>
      <c r="M8" s="137"/>
      <c r="N8" s="137"/>
      <c r="O8" s="137"/>
      <c r="P8" s="137"/>
      <c r="Q8" s="138"/>
      <c r="R8" s="136"/>
      <c r="S8" s="136"/>
      <c r="T8" s="136"/>
      <c r="U8" s="136"/>
      <c r="V8" s="136"/>
      <c r="W8" s="137"/>
      <c r="X8" s="463">
        <f>SUM(E13:W13)</f>
        <v>24.18</v>
      </c>
    </row>
    <row r="9" spans="1:24">
      <c r="A9" s="511"/>
      <c r="B9" s="361" t="s">
        <v>21</v>
      </c>
      <c r="C9" s="466">
        <v>43846</v>
      </c>
      <c r="D9" s="467"/>
      <c r="E9" s="140">
        <v>49</v>
      </c>
      <c r="F9" s="141">
        <v>15</v>
      </c>
      <c r="G9" s="141"/>
      <c r="H9" s="141"/>
      <c r="I9" s="141"/>
      <c r="J9" s="141"/>
      <c r="K9" s="141"/>
      <c r="L9" s="141"/>
      <c r="M9" s="142"/>
      <c r="N9" s="142">
        <v>4</v>
      </c>
      <c r="O9" s="142"/>
      <c r="P9" s="142"/>
      <c r="Q9" s="143"/>
      <c r="R9" s="141"/>
      <c r="S9" s="141"/>
      <c r="T9" s="141"/>
      <c r="U9" s="141"/>
      <c r="V9" s="141"/>
      <c r="W9" s="142"/>
      <c r="X9" s="464"/>
    </row>
    <row r="10" spans="1:24" ht="15" thickBot="1">
      <c r="A10" s="511"/>
      <c r="B10" s="344" t="s">
        <v>21</v>
      </c>
      <c r="C10" s="445">
        <v>43853</v>
      </c>
      <c r="D10" s="446"/>
      <c r="E10" s="362">
        <v>11</v>
      </c>
      <c r="F10" s="363">
        <v>18</v>
      </c>
      <c r="G10" s="363"/>
      <c r="H10" s="363"/>
      <c r="I10" s="363">
        <v>1</v>
      </c>
      <c r="J10" s="363">
        <v>2</v>
      </c>
      <c r="K10" s="363"/>
      <c r="L10" s="363"/>
      <c r="M10" s="364"/>
      <c r="N10" s="364">
        <v>7</v>
      </c>
      <c r="O10" s="364"/>
      <c r="P10" s="364"/>
      <c r="Q10" s="365"/>
      <c r="R10" s="363"/>
      <c r="S10" s="363"/>
      <c r="T10" s="363"/>
      <c r="U10" s="363"/>
      <c r="V10" s="363"/>
      <c r="W10" s="364"/>
      <c r="X10" s="464"/>
    </row>
    <row r="11" spans="1:24">
      <c r="A11" s="512"/>
      <c r="B11" s="355"/>
      <c r="C11" s="468" t="s">
        <v>22</v>
      </c>
      <c r="D11" s="356" t="s">
        <v>23</v>
      </c>
      <c r="E11" s="357">
        <f>SUM(E8:E10)</f>
        <v>122</v>
      </c>
      <c r="F11" s="139">
        <f>SUM(F8:F10)</f>
        <v>66</v>
      </c>
      <c r="G11" s="139"/>
      <c r="H11" s="139"/>
      <c r="I11" s="139">
        <f>SUM(I8:I10)</f>
        <v>2</v>
      </c>
      <c r="J11" s="139">
        <f>SUM(J8:J10)</f>
        <v>11</v>
      </c>
      <c r="K11" s="139"/>
      <c r="L11" s="139"/>
      <c r="M11" s="139"/>
      <c r="N11" s="139">
        <f>SUM(N8:N10)</f>
        <v>11</v>
      </c>
      <c r="O11" s="358"/>
      <c r="P11" s="358"/>
      <c r="Q11" s="359"/>
      <c r="R11" s="139"/>
      <c r="S11" s="139"/>
      <c r="T11" s="139"/>
      <c r="U11" s="139"/>
      <c r="V11" s="139"/>
      <c r="W11" s="358"/>
      <c r="X11" s="464"/>
    </row>
    <row r="12" spans="1:24" ht="28.8">
      <c r="A12" s="512"/>
      <c r="B12" s="515"/>
      <c r="C12" s="469"/>
      <c r="D12" s="144" t="s">
        <v>24</v>
      </c>
      <c r="E12" s="145">
        <v>0.08</v>
      </c>
      <c r="F12" s="146">
        <v>0.15</v>
      </c>
      <c r="G12" s="146"/>
      <c r="H12" s="146"/>
      <c r="I12" s="146">
        <v>0.5</v>
      </c>
      <c r="J12" s="146">
        <v>0.2</v>
      </c>
      <c r="K12" s="146"/>
      <c r="L12" s="146"/>
      <c r="M12" s="147"/>
      <c r="N12" s="147">
        <v>0.12</v>
      </c>
      <c r="O12" s="147"/>
      <c r="P12" s="147"/>
      <c r="Q12" s="143"/>
      <c r="R12" s="141"/>
      <c r="S12" s="141"/>
      <c r="T12" s="141"/>
      <c r="U12" s="141"/>
      <c r="V12" s="141"/>
      <c r="W12" s="142"/>
      <c r="X12" s="464"/>
    </row>
    <row r="13" spans="1:24" ht="15" thickBot="1">
      <c r="A13" s="512"/>
      <c r="B13" s="515"/>
      <c r="C13" s="470"/>
      <c r="D13" s="367" t="s">
        <v>25</v>
      </c>
      <c r="E13" s="148">
        <f>+E11*E12</f>
        <v>9.76</v>
      </c>
      <c r="F13" s="149">
        <f t="shared" ref="F13" si="0">+F11*F12</f>
        <v>9.9</v>
      </c>
      <c r="G13" s="149"/>
      <c r="H13" s="149"/>
      <c r="I13" s="149">
        <f>I12*I11</f>
        <v>1</v>
      </c>
      <c r="J13" s="149">
        <f>+J11*J12</f>
        <v>2.2000000000000002</v>
      </c>
      <c r="K13" s="149"/>
      <c r="L13" s="149"/>
      <c r="M13" s="150"/>
      <c r="N13" s="150">
        <f>N12*N11</f>
        <v>1.3199999999999998</v>
      </c>
      <c r="O13" s="150"/>
      <c r="P13" s="150"/>
      <c r="Q13" s="151"/>
      <c r="R13" s="149"/>
      <c r="S13" s="149"/>
      <c r="T13" s="149"/>
      <c r="U13" s="149"/>
      <c r="V13" s="149"/>
      <c r="W13" s="150"/>
      <c r="X13" s="465"/>
    </row>
    <row r="14" spans="1:24">
      <c r="A14" s="531" t="s">
        <v>26</v>
      </c>
      <c r="B14" s="152" t="s">
        <v>21</v>
      </c>
      <c r="C14" s="534">
        <v>43867</v>
      </c>
      <c r="D14" s="535"/>
      <c r="E14" s="153">
        <v>67</v>
      </c>
      <c r="F14" s="154">
        <v>26</v>
      </c>
      <c r="G14" s="154"/>
      <c r="H14" s="154"/>
      <c r="I14" s="154">
        <v>1</v>
      </c>
      <c r="J14" s="154">
        <v>3</v>
      </c>
      <c r="K14" s="154"/>
      <c r="L14" s="154"/>
      <c r="M14" s="155"/>
      <c r="N14" s="155"/>
      <c r="O14" s="155"/>
      <c r="P14" s="155"/>
      <c r="Q14" s="157"/>
      <c r="R14" s="154"/>
      <c r="S14" s="154"/>
      <c r="T14" s="154"/>
      <c r="U14" s="154"/>
      <c r="V14" s="154"/>
      <c r="W14" s="155"/>
      <c r="X14" s="475">
        <f>SUM(E19:W19)</f>
        <v>24.81</v>
      </c>
    </row>
    <row r="15" spans="1:24">
      <c r="A15" s="532"/>
      <c r="B15" s="158" t="s">
        <v>21</v>
      </c>
      <c r="C15" s="537">
        <v>43873</v>
      </c>
      <c r="D15" s="538"/>
      <c r="E15" s="159">
        <v>34</v>
      </c>
      <c r="F15" s="160">
        <v>6</v>
      </c>
      <c r="G15" s="160"/>
      <c r="H15" s="160"/>
      <c r="I15" s="160"/>
      <c r="J15" s="160">
        <v>1</v>
      </c>
      <c r="K15" s="160"/>
      <c r="L15" s="160"/>
      <c r="M15" s="161"/>
      <c r="N15" s="161">
        <v>38</v>
      </c>
      <c r="O15" s="161"/>
      <c r="P15" s="161"/>
      <c r="Q15" s="162"/>
      <c r="R15" s="160"/>
      <c r="S15" s="160"/>
      <c r="T15" s="160"/>
      <c r="U15" s="160"/>
      <c r="V15" s="160"/>
      <c r="W15" s="161"/>
      <c r="X15" s="477"/>
    </row>
    <row r="16" spans="1:24" ht="15" thickBot="1">
      <c r="A16" s="532"/>
      <c r="B16" s="158" t="s">
        <v>21</v>
      </c>
      <c r="C16" s="539">
        <v>43881</v>
      </c>
      <c r="D16" s="540"/>
      <c r="E16" s="328">
        <v>34</v>
      </c>
      <c r="F16" s="329">
        <v>19</v>
      </c>
      <c r="G16" s="329"/>
      <c r="H16" s="329"/>
      <c r="I16" s="329"/>
      <c r="J16" s="329"/>
      <c r="K16" s="329"/>
      <c r="L16" s="329">
        <v>5</v>
      </c>
      <c r="M16" s="368"/>
      <c r="N16" s="368"/>
      <c r="O16" s="368"/>
      <c r="P16" s="368"/>
      <c r="Q16" s="369"/>
      <c r="R16" s="329"/>
      <c r="S16" s="329"/>
      <c r="T16" s="329"/>
      <c r="U16" s="329"/>
      <c r="V16" s="329"/>
      <c r="W16" s="368"/>
      <c r="X16" s="477"/>
    </row>
    <row r="17" spans="1:24">
      <c r="A17" s="532"/>
      <c r="B17" s="163"/>
      <c r="C17" s="544" t="s">
        <v>22</v>
      </c>
      <c r="D17" s="372" t="s">
        <v>23</v>
      </c>
      <c r="E17" s="153">
        <f>SUM(E14:E16)</f>
        <v>135</v>
      </c>
      <c r="F17" s="154">
        <f>SUM(F14:F16)</f>
        <v>51</v>
      </c>
      <c r="G17" s="154"/>
      <c r="H17" s="154"/>
      <c r="I17" s="154">
        <f>SUM(I14:I16)</f>
        <v>1</v>
      </c>
      <c r="J17" s="154">
        <f>SUM(J14:J16)</f>
        <v>4</v>
      </c>
      <c r="K17" s="154"/>
      <c r="L17" s="154">
        <f>SUM(L14:L16)</f>
        <v>5</v>
      </c>
      <c r="M17" s="154"/>
      <c r="N17" s="154">
        <f>SUM(N14:N16)</f>
        <v>38</v>
      </c>
      <c r="O17" s="154"/>
      <c r="P17" s="154"/>
      <c r="Q17" s="154"/>
      <c r="R17" s="154"/>
      <c r="S17" s="154"/>
      <c r="T17" s="154"/>
      <c r="U17" s="154"/>
      <c r="V17" s="154"/>
      <c r="W17" s="156"/>
      <c r="X17" s="478"/>
    </row>
    <row r="18" spans="1:24" ht="28.8">
      <c r="A18" s="532"/>
      <c r="B18" s="164"/>
      <c r="C18" s="545"/>
      <c r="D18" s="373" t="s">
        <v>24</v>
      </c>
      <c r="E18" s="377">
        <v>0.08</v>
      </c>
      <c r="F18" s="376">
        <v>0.15</v>
      </c>
      <c r="G18" s="376"/>
      <c r="H18" s="376"/>
      <c r="I18" s="376">
        <v>0.5</v>
      </c>
      <c r="J18" s="376">
        <v>0.2</v>
      </c>
      <c r="K18" s="376"/>
      <c r="L18" s="376">
        <v>0.1</v>
      </c>
      <c r="M18" s="376"/>
      <c r="N18" s="376">
        <v>0.12</v>
      </c>
      <c r="O18" s="376"/>
      <c r="P18" s="376"/>
      <c r="Q18" s="160"/>
      <c r="R18" s="160"/>
      <c r="S18" s="160"/>
      <c r="T18" s="160"/>
      <c r="U18" s="160"/>
      <c r="V18" s="160"/>
      <c r="W18" s="370"/>
      <c r="X18" s="478"/>
    </row>
    <row r="19" spans="1:24" ht="15" thickBot="1">
      <c r="A19" s="533"/>
      <c r="B19" s="165"/>
      <c r="C19" s="546"/>
      <c r="D19" s="374" t="s">
        <v>25</v>
      </c>
      <c r="E19" s="166">
        <f>+E17*E18</f>
        <v>10.8</v>
      </c>
      <c r="F19" s="167">
        <f t="shared" ref="F19" si="1">+F17*F18</f>
        <v>7.6499999999999995</v>
      </c>
      <c r="G19" s="167"/>
      <c r="H19" s="167"/>
      <c r="I19" s="167">
        <f t="shared" ref="I19:J19" si="2">+I17*I18</f>
        <v>0.5</v>
      </c>
      <c r="J19" s="167">
        <f t="shared" si="2"/>
        <v>0.8</v>
      </c>
      <c r="K19" s="167"/>
      <c r="L19" s="167">
        <f t="shared" ref="L19" si="3">+L17*L18</f>
        <v>0.5</v>
      </c>
      <c r="M19" s="167"/>
      <c r="N19" s="167">
        <f t="shared" ref="N19" si="4">+N17*N18</f>
        <v>4.5599999999999996</v>
      </c>
      <c r="O19" s="167"/>
      <c r="P19" s="167"/>
      <c r="Q19" s="167"/>
      <c r="R19" s="167"/>
      <c r="S19" s="167"/>
      <c r="T19" s="167"/>
      <c r="U19" s="167"/>
      <c r="V19" s="167"/>
      <c r="W19" s="371"/>
      <c r="X19" s="536"/>
    </row>
    <row r="20" spans="1:24">
      <c r="A20" s="521" t="s">
        <v>27</v>
      </c>
      <c r="B20" s="168" t="s">
        <v>21</v>
      </c>
      <c r="C20" s="524">
        <v>43895</v>
      </c>
      <c r="D20" s="525"/>
      <c r="E20" s="375">
        <v>42</v>
      </c>
      <c r="F20" s="173">
        <v>26</v>
      </c>
      <c r="G20" s="173"/>
      <c r="H20" s="173">
        <v>1</v>
      </c>
      <c r="I20" s="173">
        <v>2</v>
      </c>
      <c r="J20" s="173">
        <v>3</v>
      </c>
      <c r="K20" s="173"/>
      <c r="L20" s="173"/>
      <c r="M20" s="174"/>
      <c r="N20" s="174"/>
      <c r="O20" s="174"/>
      <c r="P20" s="174"/>
      <c r="Q20" s="172"/>
      <c r="R20" s="173"/>
      <c r="S20" s="173"/>
      <c r="T20" s="173"/>
      <c r="U20" s="173"/>
      <c r="V20" s="173"/>
      <c r="W20" s="174"/>
      <c r="X20" s="526">
        <f>SUM(E24:W24)</f>
        <v>20.419999999999998</v>
      </c>
    </row>
    <row r="21" spans="1:24" ht="15" thickBot="1">
      <c r="A21" s="522"/>
      <c r="B21" s="175" t="s">
        <v>21</v>
      </c>
      <c r="C21" s="529">
        <v>43903</v>
      </c>
      <c r="D21" s="530"/>
      <c r="E21" s="178">
        <v>98</v>
      </c>
      <c r="F21" s="179">
        <v>18</v>
      </c>
      <c r="G21" s="179"/>
      <c r="H21" s="179"/>
      <c r="I21" s="179"/>
      <c r="J21" s="179">
        <v>4</v>
      </c>
      <c r="K21" s="179"/>
      <c r="L21" s="179"/>
      <c r="M21" s="180"/>
      <c r="N21" s="180"/>
      <c r="O21" s="180"/>
      <c r="P21" s="180"/>
      <c r="Q21" s="181"/>
      <c r="R21" s="179"/>
      <c r="S21" s="179"/>
      <c r="T21" s="179"/>
      <c r="U21" s="179"/>
      <c r="V21" s="179"/>
      <c r="W21" s="180"/>
      <c r="X21" s="527"/>
    </row>
    <row r="22" spans="1:24">
      <c r="A22" s="522"/>
      <c r="B22" s="182"/>
      <c r="C22" s="541" t="s">
        <v>22</v>
      </c>
      <c r="D22" s="378" t="s">
        <v>23</v>
      </c>
      <c r="E22" s="169">
        <f>SUM(E20:E21)</f>
        <v>140</v>
      </c>
      <c r="F22" s="170">
        <f t="shared" ref="F22:J22" si="5">SUM(F20:F21)</f>
        <v>44</v>
      </c>
      <c r="G22" s="170"/>
      <c r="H22" s="170">
        <f t="shared" si="5"/>
        <v>1</v>
      </c>
      <c r="I22" s="170">
        <f t="shared" si="5"/>
        <v>2</v>
      </c>
      <c r="J22" s="170">
        <f t="shared" si="5"/>
        <v>7</v>
      </c>
      <c r="K22" s="170"/>
      <c r="L22" s="170"/>
      <c r="M22" s="170"/>
      <c r="N22" s="170"/>
      <c r="O22" s="170"/>
      <c r="P22" s="170"/>
      <c r="Q22" s="170"/>
      <c r="R22" s="170"/>
      <c r="S22" s="170"/>
      <c r="T22" s="170"/>
      <c r="U22" s="170"/>
      <c r="V22" s="170"/>
      <c r="W22" s="171"/>
      <c r="X22" s="527"/>
    </row>
    <row r="23" spans="1:24" ht="28.8">
      <c r="A23" s="522"/>
      <c r="B23" s="183"/>
      <c r="C23" s="542"/>
      <c r="D23" s="379" t="s">
        <v>24</v>
      </c>
      <c r="E23" s="184">
        <v>0.08</v>
      </c>
      <c r="F23" s="185">
        <v>0.15</v>
      </c>
      <c r="G23" s="185"/>
      <c r="H23" s="185">
        <v>0.22</v>
      </c>
      <c r="I23" s="185">
        <v>0.5</v>
      </c>
      <c r="J23" s="185">
        <v>0.2</v>
      </c>
      <c r="K23" s="185"/>
      <c r="L23" s="176"/>
      <c r="M23" s="176"/>
      <c r="N23" s="176"/>
      <c r="O23" s="176"/>
      <c r="P23" s="176"/>
      <c r="Q23" s="176"/>
      <c r="R23" s="176"/>
      <c r="S23" s="176"/>
      <c r="T23" s="185"/>
      <c r="U23" s="185"/>
      <c r="V23" s="176"/>
      <c r="W23" s="177"/>
      <c r="X23" s="527"/>
    </row>
    <row r="24" spans="1:24" ht="15" thickBot="1">
      <c r="A24" s="523"/>
      <c r="B24" s="183"/>
      <c r="C24" s="543"/>
      <c r="D24" s="380" t="s">
        <v>25</v>
      </c>
      <c r="E24" s="386">
        <f>E22*E23</f>
        <v>11.200000000000001</v>
      </c>
      <c r="F24" s="387">
        <f t="shared" ref="F24:J24" si="6">F22*F23</f>
        <v>6.6</v>
      </c>
      <c r="G24" s="387"/>
      <c r="H24" s="387">
        <f t="shared" si="6"/>
        <v>0.22</v>
      </c>
      <c r="I24" s="387">
        <f t="shared" si="6"/>
        <v>1</v>
      </c>
      <c r="J24" s="387">
        <f t="shared" si="6"/>
        <v>1.4000000000000001</v>
      </c>
      <c r="K24" s="387"/>
      <c r="L24" s="387"/>
      <c r="M24" s="387"/>
      <c r="N24" s="387"/>
      <c r="O24" s="387"/>
      <c r="P24" s="387"/>
      <c r="Q24" s="387"/>
      <c r="R24" s="387"/>
      <c r="S24" s="387"/>
      <c r="T24" s="387"/>
      <c r="U24" s="387"/>
      <c r="V24" s="387"/>
      <c r="W24" s="419"/>
      <c r="X24" s="528"/>
    </row>
    <row r="25" spans="1:24" ht="15.75" customHeight="1" thickBot="1">
      <c r="A25" s="547" t="s">
        <v>28</v>
      </c>
      <c r="B25" s="447" t="s">
        <v>107</v>
      </c>
      <c r="C25" s="448"/>
      <c r="D25" s="449"/>
      <c r="E25" s="381"/>
      <c r="F25" s="382"/>
      <c r="G25" s="382"/>
      <c r="H25" s="382"/>
      <c r="I25" s="382"/>
      <c r="J25" s="382"/>
      <c r="K25" s="382"/>
      <c r="L25" s="382"/>
      <c r="M25" s="383"/>
      <c r="N25" s="383"/>
      <c r="O25" s="383"/>
      <c r="P25" s="383"/>
      <c r="Q25" s="384"/>
      <c r="R25" s="382"/>
      <c r="S25" s="382"/>
      <c r="T25" s="382"/>
      <c r="U25" s="382"/>
      <c r="V25" s="382"/>
      <c r="W25" s="385"/>
      <c r="X25" s="550">
        <f>SUM(E28:W28)</f>
        <v>0</v>
      </c>
    </row>
    <row r="26" spans="1:24">
      <c r="A26" s="548"/>
      <c r="B26" s="450"/>
      <c r="C26" s="451"/>
      <c r="D26" s="452"/>
      <c r="E26" s="186"/>
      <c r="F26" s="187"/>
      <c r="G26" s="187"/>
      <c r="H26" s="187"/>
      <c r="I26" s="187"/>
      <c r="J26" s="187"/>
      <c r="K26" s="187"/>
      <c r="L26" s="187"/>
      <c r="M26" s="187"/>
      <c r="N26" s="187"/>
      <c r="O26" s="188"/>
      <c r="P26" s="188"/>
      <c r="Q26" s="190"/>
      <c r="R26" s="187"/>
      <c r="S26" s="187"/>
      <c r="T26" s="187"/>
      <c r="U26" s="187"/>
      <c r="V26" s="187"/>
      <c r="W26" s="189"/>
      <c r="X26" s="478"/>
    </row>
    <row r="27" spans="1:24">
      <c r="A27" s="548"/>
      <c r="B27" s="450"/>
      <c r="C27" s="451"/>
      <c r="D27" s="452"/>
      <c r="E27" s="194"/>
      <c r="F27" s="195"/>
      <c r="G27" s="195"/>
      <c r="H27" s="195"/>
      <c r="I27" s="195"/>
      <c r="J27" s="195"/>
      <c r="K27" s="195"/>
      <c r="L27" s="195"/>
      <c r="M27" s="196"/>
      <c r="N27" s="196"/>
      <c r="O27" s="196"/>
      <c r="P27" s="196"/>
      <c r="Q27" s="193"/>
      <c r="R27" s="191"/>
      <c r="S27" s="191"/>
      <c r="T27" s="191"/>
      <c r="U27" s="191"/>
      <c r="V27" s="191"/>
      <c r="W27" s="192"/>
      <c r="X27" s="478"/>
    </row>
    <row r="28" spans="1:24" ht="15" thickBot="1">
      <c r="A28" s="549"/>
      <c r="B28" s="453"/>
      <c r="C28" s="454"/>
      <c r="D28" s="455"/>
      <c r="E28" s="197"/>
      <c r="F28" s="198"/>
      <c r="G28" s="198"/>
      <c r="H28" s="198"/>
      <c r="I28" s="198"/>
      <c r="J28" s="198"/>
      <c r="K28" s="198"/>
      <c r="L28" s="198"/>
      <c r="M28" s="198"/>
      <c r="N28" s="198"/>
      <c r="O28" s="331"/>
      <c r="P28" s="331"/>
      <c r="Q28" s="200"/>
      <c r="R28" s="198"/>
      <c r="S28" s="198"/>
      <c r="T28" s="198"/>
      <c r="U28" s="198"/>
      <c r="V28" s="198"/>
      <c r="W28" s="199"/>
      <c r="X28" s="536"/>
    </row>
    <row r="29" spans="1:24" ht="15.75" customHeight="1">
      <c r="A29" s="551" t="s">
        <v>29</v>
      </c>
      <c r="B29" s="456" t="s">
        <v>107</v>
      </c>
      <c r="C29" s="457"/>
      <c r="D29" s="458"/>
      <c r="E29" s="201"/>
      <c r="F29" s="202"/>
      <c r="G29" s="202"/>
      <c r="H29" s="202"/>
      <c r="I29" s="203"/>
      <c r="J29" s="202"/>
      <c r="K29" s="202"/>
      <c r="L29" s="202"/>
      <c r="M29" s="204"/>
      <c r="N29" s="204"/>
      <c r="O29" s="204"/>
      <c r="P29" s="204"/>
      <c r="Q29" s="205"/>
      <c r="R29" s="202"/>
      <c r="S29" s="202"/>
      <c r="T29" s="202"/>
      <c r="U29" s="202"/>
      <c r="V29" s="202"/>
      <c r="W29" s="204"/>
      <c r="X29" s="526">
        <f>SUM(E32:W32)</f>
        <v>0</v>
      </c>
    </row>
    <row r="30" spans="1:24">
      <c r="A30" s="552"/>
      <c r="B30" s="459"/>
      <c r="C30" s="460"/>
      <c r="D30" s="461"/>
      <c r="E30" s="208"/>
      <c r="F30" s="206"/>
      <c r="G30" s="206"/>
      <c r="H30" s="206"/>
      <c r="I30" s="206"/>
      <c r="J30" s="206"/>
      <c r="K30" s="206"/>
      <c r="L30" s="206"/>
      <c r="M30" s="207"/>
      <c r="N30" s="207"/>
      <c r="O30" s="207"/>
      <c r="P30" s="207"/>
      <c r="Q30" s="208"/>
      <c r="R30" s="206"/>
      <c r="S30" s="206"/>
      <c r="T30" s="206"/>
      <c r="U30" s="206"/>
      <c r="V30" s="206"/>
      <c r="W30" s="207"/>
      <c r="X30" s="527"/>
    </row>
    <row r="31" spans="1:24">
      <c r="A31" s="552"/>
      <c r="B31" s="459"/>
      <c r="C31" s="460"/>
      <c r="D31" s="461"/>
      <c r="E31" s="209"/>
      <c r="F31" s="210"/>
      <c r="G31" s="210"/>
      <c r="H31" s="210"/>
      <c r="I31" s="210"/>
      <c r="J31" s="210"/>
      <c r="K31" s="206"/>
      <c r="L31" s="206"/>
      <c r="M31" s="207"/>
      <c r="N31" s="207"/>
      <c r="O31" s="207"/>
      <c r="P31" s="207"/>
      <c r="Q31" s="208"/>
      <c r="R31" s="206"/>
      <c r="S31" s="206"/>
      <c r="T31" s="206"/>
      <c r="U31" s="206"/>
      <c r="V31" s="206"/>
      <c r="W31" s="207"/>
      <c r="X31" s="527"/>
    </row>
    <row r="32" spans="1:24" ht="15" thickBot="1">
      <c r="A32" s="553"/>
      <c r="B32" s="459"/>
      <c r="C32" s="460"/>
      <c r="D32" s="461"/>
      <c r="E32" s="211"/>
      <c r="F32" s="212"/>
      <c r="G32" s="212"/>
      <c r="H32" s="212"/>
      <c r="I32" s="212"/>
      <c r="J32" s="212"/>
      <c r="K32" s="212"/>
      <c r="L32" s="212"/>
      <c r="M32" s="213"/>
      <c r="N32" s="213"/>
      <c r="O32" s="213"/>
      <c r="P32" s="213"/>
      <c r="Q32" s="211"/>
      <c r="R32" s="212"/>
      <c r="S32" s="212"/>
      <c r="T32" s="212"/>
      <c r="U32" s="212"/>
      <c r="V32" s="212"/>
      <c r="W32" s="213"/>
      <c r="X32" s="528"/>
    </row>
    <row r="33" spans="1:24" ht="15" thickBot="1">
      <c r="A33" s="554" t="s">
        <v>30</v>
      </c>
      <c r="B33" s="214" t="s">
        <v>21</v>
      </c>
      <c r="C33" s="557">
        <v>43987</v>
      </c>
      <c r="D33" s="558"/>
      <c r="E33" s="391">
        <v>72</v>
      </c>
      <c r="F33" s="392">
        <v>9</v>
      </c>
      <c r="G33" s="392"/>
      <c r="H33" s="392"/>
      <c r="I33" s="392"/>
      <c r="J33" s="392"/>
      <c r="K33" s="392"/>
      <c r="L33" s="392"/>
      <c r="M33" s="393"/>
      <c r="N33" s="393"/>
      <c r="O33" s="393"/>
      <c r="P33" s="393"/>
      <c r="Q33" s="394"/>
      <c r="R33" s="392"/>
      <c r="S33" s="392"/>
      <c r="T33" s="392"/>
      <c r="U33" s="392"/>
      <c r="V33" s="392"/>
      <c r="W33" s="393"/>
      <c r="X33" s="559">
        <f>+SUM(E36:W36)</f>
        <v>7.1099999999999994</v>
      </c>
    </row>
    <row r="34" spans="1:24">
      <c r="A34" s="555"/>
      <c r="B34" s="556"/>
      <c r="C34" s="471" t="s">
        <v>22</v>
      </c>
      <c r="D34" s="388" t="s">
        <v>23</v>
      </c>
      <c r="E34" s="215">
        <f>E33</f>
        <v>72</v>
      </c>
      <c r="F34" s="216">
        <f>F33</f>
        <v>9</v>
      </c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7"/>
      <c r="X34" s="560"/>
    </row>
    <row r="35" spans="1:24" ht="28.8">
      <c r="A35" s="555"/>
      <c r="B35" s="556"/>
      <c r="C35" s="472"/>
      <c r="D35" s="220" t="s">
        <v>24</v>
      </c>
      <c r="E35" s="395">
        <v>0.08</v>
      </c>
      <c r="F35" s="390">
        <v>0.15</v>
      </c>
      <c r="G35" s="390"/>
      <c r="H35" s="390"/>
      <c r="I35" s="390"/>
      <c r="J35" s="390"/>
      <c r="K35" s="218"/>
      <c r="L35" s="218"/>
      <c r="M35" s="218"/>
      <c r="N35" s="218"/>
      <c r="O35" s="218"/>
      <c r="P35" s="218"/>
      <c r="Q35" s="218"/>
      <c r="R35" s="218"/>
      <c r="S35" s="218"/>
      <c r="T35" s="221"/>
      <c r="U35" s="221"/>
      <c r="V35" s="218"/>
      <c r="W35" s="219"/>
      <c r="X35" s="560"/>
    </row>
    <row r="36" spans="1:24" ht="15" thickBot="1">
      <c r="A36" s="555"/>
      <c r="B36" s="556"/>
      <c r="C36" s="473"/>
      <c r="D36" s="389" t="s">
        <v>25</v>
      </c>
      <c r="E36" s="396">
        <f>E34*E35</f>
        <v>5.76</v>
      </c>
      <c r="F36" s="397">
        <f>F34*F35</f>
        <v>1.3499999999999999</v>
      </c>
      <c r="G36" s="397"/>
      <c r="H36" s="397"/>
      <c r="I36" s="397"/>
      <c r="J36" s="397"/>
      <c r="K36" s="397"/>
      <c r="L36" s="397"/>
      <c r="M36" s="397"/>
      <c r="N36" s="397"/>
      <c r="O36" s="397"/>
      <c r="P36" s="397"/>
      <c r="Q36" s="397"/>
      <c r="R36" s="397"/>
      <c r="S36" s="397"/>
      <c r="T36" s="397"/>
      <c r="U36" s="397"/>
      <c r="V36" s="397"/>
      <c r="W36" s="418"/>
      <c r="X36" s="561"/>
    </row>
    <row r="37" spans="1:24" ht="15" customHeight="1">
      <c r="A37" s="562" t="s">
        <v>31</v>
      </c>
      <c r="B37" s="222" t="s">
        <v>21</v>
      </c>
      <c r="C37" s="566">
        <v>44014</v>
      </c>
      <c r="D37" s="567"/>
      <c r="E37" s="227">
        <v>101</v>
      </c>
      <c r="F37" s="228">
        <v>7</v>
      </c>
      <c r="G37" s="228"/>
      <c r="H37" s="228"/>
      <c r="I37" s="228"/>
      <c r="J37" s="228"/>
      <c r="K37" s="228"/>
      <c r="L37" s="228"/>
      <c r="M37" s="229"/>
      <c r="N37" s="229"/>
      <c r="O37" s="229"/>
      <c r="P37" s="229"/>
      <c r="Q37" s="230"/>
      <c r="R37" s="228"/>
      <c r="S37" s="228"/>
      <c r="T37" s="228"/>
      <c r="U37" s="228"/>
      <c r="V37" s="228"/>
      <c r="W37" s="229"/>
      <c r="X37" s="475">
        <f>SUM(E42:W42)</f>
        <v>40.400000000000006</v>
      </c>
    </row>
    <row r="38" spans="1:24" ht="15" customHeight="1">
      <c r="A38" s="563"/>
      <c r="B38" s="420" t="s">
        <v>111</v>
      </c>
      <c r="C38" s="462">
        <v>44018</v>
      </c>
      <c r="D38" s="462" t="s">
        <v>110</v>
      </c>
      <c r="E38" s="231"/>
      <c r="F38" s="231"/>
      <c r="G38" s="231"/>
      <c r="H38" s="231"/>
      <c r="I38" s="231"/>
      <c r="J38" s="231"/>
      <c r="K38" s="231"/>
      <c r="L38" s="231"/>
      <c r="M38" s="231"/>
      <c r="N38" s="231"/>
      <c r="O38" s="231"/>
      <c r="P38" s="231"/>
      <c r="Q38" s="231"/>
      <c r="R38" s="231"/>
      <c r="S38" s="231"/>
      <c r="T38" s="231">
        <v>2</v>
      </c>
      <c r="U38" s="231">
        <v>23</v>
      </c>
      <c r="V38" s="231"/>
      <c r="W38" s="231"/>
      <c r="X38" s="476"/>
    </row>
    <row r="39" spans="1:24" ht="15" thickBot="1">
      <c r="A39" s="563"/>
      <c r="B39" s="226" t="s">
        <v>21</v>
      </c>
      <c r="C39" s="480">
        <v>44043</v>
      </c>
      <c r="D39" s="481"/>
      <c r="E39" s="366">
        <v>61</v>
      </c>
      <c r="F39" s="401">
        <v>15</v>
      </c>
      <c r="G39" s="401"/>
      <c r="H39" s="401"/>
      <c r="I39" s="401"/>
      <c r="J39" s="401">
        <v>10</v>
      </c>
      <c r="K39" s="401"/>
      <c r="L39" s="401"/>
      <c r="M39" s="402"/>
      <c r="N39" s="402">
        <v>22</v>
      </c>
      <c r="O39" s="402"/>
      <c r="P39" s="402"/>
      <c r="Q39" s="403"/>
      <c r="R39" s="401"/>
      <c r="S39" s="401"/>
      <c r="T39" s="401"/>
      <c r="U39" s="401"/>
      <c r="V39" s="401"/>
      <c r="W39" s="402"/>
      <c r="X39" s="477"/>
    </row>
    <row r="40" spans="1:24">
      <c r="A40" s="564"/>
      <c r="B40" s="233"/>
      <c r="C40" s="482" t="s">
        <v>22</v>
      </c>
      <c r="D40" s="398" t="s">
        <v>23</v>
      </c>
      <c r="E40" s="223">
        <f>SUM(E37:E39)</f>
        <v>162</v>
      </c>
      <c r="F40" s="224">
        <f t="shared" ref="F40:N40" si="7">SUM(F37:F39)</f>
        <v>22</v>
      </c>
      <c r="G40" s="224"/>
      <c r="H40" s="224"/>
      <c r="I40" s="224"/>
      <c r="J40" s="224">
        <f t="shared" si="7"/>
        <v>10</v>
      </c>
      <c r="K40" s="224"/>
      <c r="L40" s="224"/>
      <c r="M40" s="224"/>
      <c r="N40" s="224">
        <f t="shared" si="7"/>
        <v>22</v>
      </c>
      <c r="O40" s="224"/>
      <c r="P40" s="224"/>
      <c r="Q40" s="224"/>
      <c r="R40" s="224"/>
      <c r="S40" s="224"/>
      <c r="T40" s="224">
        <f>SUM(T37:T39)</f>
        <v>2</v>
      </c>
      <c r="U40" s="224">
        <f>SUM(U37:U39)</f>
        <v>23</v>
      </c>
      <c r="V40" s="224"/>
      <c r="W40" s="225"/>
      <c r="X40" s="478"/>
    </row>
    <row r="41" spans="1:24" ht="28.8">
      <c r="A41" s="564"/>
      <c r="B41" s="233"/>
      <c r="C41" s="483"/>
      <c r="D41" s="399" t="s">
        <v>24</v>
      </c>
      <c r="E41" s="234">
        <v>0.08</v>
      </c>
      <c r="F41" s="235">
        <v>0.15</v>
      </c>
      <c r="G41" s="231"/>
      <c r="H41" s="231"/>
      <c r="I41" s="235"/>
      <c r="J41" s="235">
        <v>0.2</v>
      </c>
      <c r="K41" s="231"/>
      <c r="L41" s="231"/>
      <c r="M41" s="231"/>
      <c r="N41" s="231">
        <v>0.12</v>
      </c>
      <c r="O41" s="231"/>
      <c r="P41" s="231"/>
      <c r="Q41" s="231"/>
      <c r="R41" s="231"/>
      <c r="S41" s="231"/>
      <c r="T41" s="235">
        <v>4</v>
      </c>
      <c r="U41" s="235">
        <v>0.5</v>
      </c>
      <c r="V41" s="231"/>
      <c r="W41" s="232"/>
      <c r="X41" s="478"/>
    </row>
    <row r="42" spans="1:24" ht="15" thickBot="1">
      <c r="A42" s="565"/>
      <c r="B42" s="233"/>
      <c r="C42" s="484"/>
      <c r="D42" s="400" t="s">
        <v>25</v>
      </c>
      <c r="E42" s="236">
        <f>E40*E41</f>
        <v>12.96</v>
      </c>
      <c r="F42" s="238">
        <f t="shared" ref="F42:J42" si="8">F40*F41</f>
        <v>3.3</v>
      </c>
      <c r="G42" s="238"/>
      <c r="H42" s="238"/>
      <c r="I42" s="238"/>
      <c r="J42" s="238">
        <f t="shared" si="8"/>
        <v>2</v>
      </c>
      <c r="K42" s="238"/>
      <c r="L42" s="238"/>
      <c r="M42" s="238"/>
      <c r="N42" s="238">
        <f t="shared" ref="N42" si="9">N40*N41</f>
        <v>2.6399999999999997</v>
      </c>
      <c r="O42" s="238"/>
      <c r="P42" s="237"/>
      <c r="Q42" s="238"/>
      <c r="R42" s="238"/>
      <c r="S42" s="238"/>
      <c r="T42" s="238">
        <f>T41*T40</f>
        <v>8</v>
      </c>
      <c r="U42" s="238">
        <f>U41*U40</f>
        <v>11.5</v>
      </c>
      <c r="V42" s="238"/>
      <c r="W42" s="239"/>
      <c r="X42" s="479"/>
    </row>
    <row r="43" spans="1:24">
      <c r="A43" s="594" t="s">
        <v>32</v>
      </c>
      <c r="B43" s="240" t="s">
        <v>21</v>
      </c>
      <c r="C43" s="598">
        <v>44055</v>
      </c>
      <c r="D43" s="598"/>
      <c r="E43" s="245"/>
      <c r="F43" s="246"/>
      <c r="G43" s="246"/>
      <c r="H43" s="246"/>
      <c r="I43" s="246"/>
      <c r="J43" s="246"/>
      <c r="K43" s="246"/>
      <c r="L43" s="246"/>
      <c r="M43" s="247"/>
      <c r="N43" s="247"/>
      <c r="O43" s="247">
        <v>270</v>
      </c>
      <c r="P43" s="247"/>
      <c r="Q43" s="248"/>
      <c r="R43" s="246"/>
      <c r="S43" s="246"/>
      <c r="T43" s="246"/>
      <c r="U43" s="246"/>
      <c r="V43" s="246"/>
      <c r="W43" s="247"/>
      <c r="X43" s="599">
        <f>SUM(E47:W47)</f>
        <v>39.9</v>
      </c>
    </row>
    <row r="44" spans="1:24" ht="15" thickBot="1">
      <c r="A44" s="595"/>
      <c r="B44" s="244" t="s">
        <v>21</v>
      </c>
      <c r="C44" s="603">
        <v>44064</v>
      </c>
      <c r="D44" s="604"/>
      <c r="E44" s="406">
        <v>46</v>
      </c>
      <c r="F44" s="407">
        <v>33</v>
      </c>
      <c r="G44" s="407">
        <v>1</v>
      </c>
      <c r="H44" s="407"/>
      <c r="I44" s="407"/>
      <c r="J44" s="407">
        <v>6</v>
      </c>
      <c r="K44" s="407"/>
      <c r="L44" s="407"/>
      <c r="M44" s="408"/>
      <c r="N44" s="408">
        <v>1</v>
      </c>
      <c r="O44" s="408"/>
      <c r="P44" s="408"/>
      <c r="Q44" s="409"/>
      <c r="R44" s="407"/>
      <c r="S44" s="407"/>
      <c r="T44" s="407"/>
      <c r="U44" s="407"/>
      <c r="V44" s="407"/>
      <c r="W44" s="408"/>
      <c r="X44" s="600"/>
    </row>
    <row r="45" spans="1:24">
      <c r="A45" s="596"/>
      <c r="B45" s="586"/>
      <c r="C45" s="485" t="s">
        <v>22</v>
      </c>
      <c r="D45" s="404" t="s">
        <v>23</v>
      </c>
      <c r="E45" s="241">
        <f>SUM(E43:E44)</f>
        <v>46</v>
      </c>
      <c r="F45" s="242">
        <f t="shared" ref="F45:G45" si="10">SUM(F43:F44)</f>
        <v>33</v>
      </c>
      <c r="G45" s="242">
        <f t="shared" si="10"/>
        <v>1</v>
      </c>
      <c r="H45" s="242"/>
      <c r="I45" s="242"/>
      <c r="J45" s="242">
        <f t="shared" ref="J45" si="11">SUM(J43:J44)</f>
        <v>6</v>
      </c>
      <c r="K45" s="242"/>
      <c r="L45" s="242"/>
      <c r="M45" s="242"/>
      <c r="N45" s="242">
        <f>SUM(N43:N44)</f>
        <v>1</v>
      </c>
      <c r="O45" s="242">
        <f>SUM(O43:O44)</f>
        <v>270</v>
      </c>
      <c r="P45" s="242"/>
      <c r="Q45" s="242"/>
      <c r="R45" s="242"/>
      <c r="S45" s="242"/>
      <c r="T45" s="242"/>
      <c r="U45" s="242"/>
      <c r="V45" s="242"/>
      <c r="W45" s="243"/>
      <c r="X45" s="601"/>
    </row>
    <row r="46" spans="1:24" ht="28.8">
      <c r="A46" s="596"/>
      <c r="B46" s="587"/>
      <c r="C46" s="486"/>
      <c r="D46" s="405" t="s">
        <v>24</v>
      </c>
      <c r="E46" s="249">
        <v>0.08</v>
      </c>
      <c r="F46" s="250">
        <v>0.15</v>
      </c>
      <c r="G46" s="250">
        <v>0.25</v>
      </c>
      <c r="H46" s="251"/>
      <c r="I46" s="250"/>
      <c r="J46" s="250">
        <v>0.2</v>
      </c>
      <c r="K46" s="251"/>
      <c r="L46" s="251"/>
      <c r="M46" s="250"/>
      <c r="N46" s="251">
        <v>0.12</v>
      </c>
      <c r="O46" s="251">
        <v>0.11</v>
      </c>
      <c r="P46" s="251"/>
      <c r="Q46" s="251"/>
      <c r="R46" s="251"/>
      <c r="S46" s="251"/>
      <c r="T46" s="251"/>
      <c r="U46" s="251"/>
      <c r="V46" s="251"/>
      <c r="W46" s="252"/>
      <c r="X46" s="601"/>
    </row>
    <row r="47" spans="1:24" ht="15" thickBot="1">
      <c r="A47" s="597"/>
      <c r="B47" s="588"/>
      <c r="C47" s="487"/>
      <c r="D47" s="404" t="s">
        <v>25</v>
      </c>
      <c r="E47" s="253">
        <f>E45*E46</f>
        <v>3.68</v>
      </c>
      <c r="F47" s="414">
        <f t="shared" ref="F47:O47" si="12">F45*F46</f>
        <v>4.95</v>
      </c>
      <c r="G47" s="414">
        <f t="shared" si="12"/>
        <v>0.25</v>
      </c>
      <c r="H47" s="414"/>
      <c r="I47" s="414"/>
      <c r="J47" s="414">
        <f t="shared" si="12"/>
        <v>1.2000000000000002</v>
      </c>
      <c r="K47" s="414"/>
      <c r="L47" s="414"/>
      <c r="M47" s="414"/>
      <c r="N47" s="414">
        <f>N46*N45</f>
        <v>0.12</v>
      </c>
      <c r="O47" s="414">
        <f t="shared" si="12"/>
        <v>29.7</v>
      </c>
      <c r="P47" s="254"/>
      <c r="Q47" s="254"/>
      <c r="R47" s="254"/>
      <c r="S47" s="254"/>
      <c r="T47" s="254"/>
      <c r="U47" s="254"/>
      <c r="V47" s="254"/>
      <c r="W47" s="255"/>
      <c r="X47" s="602"/>
    </row>
    <row r="48" spans="1:24">
      <c r="A48" s="576" t="s">
        <v>103</v>
      </c>
      <c r="B48" s="256" t="s">
        <v>21</v>
      </c>
      <c r="C48" s="443">
        <v>44076</v>
      </c>
      <c r="D48" s="474"/>
      <c r="E48" s="410">
        <v>52</v>
      </c>
      <c r="F48" s="411">
        <v>35</v>
      </c>
      <c r="G48" s="411"/>
      <c r="H48" s="411"/>
      <c r="I48" s="411"/>
      <c r="J48" s="411"/>
      <c r="K48" s="411"/>
      <c r="L48" s="411"/>
      <c r="M48" s="412"/>
      <c r="N48" s="412">
        <v>43.5</v>
      </c>
      <c r="O48" s="412"/>
      <c r="P48" s="412"/>
      <c r="Q48" s="413"/>
      <c r="R48" s="411"/>
      <c r="S48" s="411"/>
      <c r="T48" s="411"/>
      <c r="U48" s="411"/>
      <c r="V48" s="411"/>
      <c r="W48" s="412"/>
      <c r="X48" s="577">
        <f>SUM(E52:W52)</f>
        <v>24.970000000000002</v>
      </c>
    </row>
    <row r="49" spans="1:24" ht="15" thickBot="1">
      <c r="A49" s="576"/>
      <c r="B49" s="259" t="s">
        <v>21</v>
      </c>
      <c r="C49" s="443">
        <v>44095</v>
      </c>
      <c r="D49" s="444"/>
      <c r="E49" s="260">
        <v>60</v>
      </c>
      <c r="F49" s="261">
        <v>15</v>
      </c>
      <c r="G49" s="261">
        <v>1</v>
      </c>
      <c r="H49" s="261"/>
      <c r="I49" s="261"/>
      <c r="J49" s="261">
        <v>8</v>
      </c>
      <c r="K49" s="261"/>
      <c r="L49" s="261"/>
      <c r="M49" s="262"/>
      <c r="N49" s="262">
        <v>12</v>
      </c>
      <c r="O49" s="262"/>
      <c r="P49" s="262"/>
      <c r="Q49" s="260"/>
      <c r="R49" s="257"/>
      <c r="S49" s="257"/>
      <c r="T49" s="257"/>
      <c r="U49" s="257"/>
      <c r="V49" s="257"/>
      <c r="W49" s="258"/>
      <c r="X49" s="578"/>
    </row>
    <row r="50" spans="1:24">
      <c r="A50" s="576"/>
      <c r="B50" s="589"/>
      <c r="C50" s="583" t="str">
        <f t="shared" ref="C50" si="13">C45</f>
        <v xml:space="preserve">TOTAL </v>
      </c>
      <c r="D50" s="421" t="str">
        <f t="shared" ref="D50:D52" si="14">D45</f>
        <v>kg</v>
      </c>
      <c r="E50" s="263">
        <f>SUM(E48:E49)</f>
        <v>112</v>
      </c>
      <c r="F50" s="263">
        <f t="shared" ref="F50:G50" si="15">SUM(F48:F49)</f>
        <v>50</v>
      </c>
      <c r="G50" s="263">
        <f t="shared" si="15"/>
        <v>1</v>
      </c>
      <c r="H50" s="263"/>
      <c r="I50" s="263"/>
      <c r="J50" s="263">
        <f t="shared" ref="J50" si="16">SUM(J48:J49)</f>
        <v>8</v>
      </c>
      <c r="K50" s="263"/>
      <c r="L50" s="263"/>
      <c r="M50" s="263"/>
      <c r="N50" s="263">
        <f t="shared" ref="N50" si="17">SUM(N48:N49)</f>
        <v>55.5</v>
      </c>
      <c r="O50" s="264"/>
      <c r="P50" s="264"/>
      <c r="Q50" s="264"/>
      <c r="R50" s="264"/>
      <c r="S50" s="264"/>
      <c r="T50" s="264"/>
      <c r="U50" s="264"/>
      <c r="V50" s="265"/>
      <c r="W50" s="417"/>
      <c r="X50" s="578"/>
    </row>
    <row r="51" spans="1:24" ht="28.8">
      <c r="A51" s="576"/>
      <c r="B51" s="590"/>
      <c r="C51" s="584"/>
      <c r="D51" s="422" t="str">
        <f t="shared" si="14"/>
        <v>$ (precio de compra del gestor)</v>
      </c>
      <c r="E51" s="266">
        <v>0.08</v>
      </c>
      <c r="F51" s="267">
        <v>0.15</v>
      </c>
      <c r="G51" s="267">
        <v>0.25</v>
      </c>
      <c r="H51" s="261"/>
      <c r="I51" s="267"/>
      <c r="J51" s="267">
        <v>0.2</v>
      </c>
      <c r="K51" s="261"/>
      <c r="L51" s="261"/>
      <c r="M51" s="262"/>
      <c r="N51" s="262">
        <v>0.12</v>
      </c>
      <c r="O51" s="262"/>
      <c r="P51" s="257"/>
      <c r="Q51" s="257"/>
      <c r="R51" s="257"/>
      <c r="S51" s="268"/>
      <c r="T51" s="268"/>
      <c r="U51" s="268"/>
      <c r="V51" s="257"/>
      <c r="W51" s="258"/>
      <c r="X51" s="578"/>
    </row>
    <row r="52" spans="1:24" ht="15" thickBot="1">
      <c r="A52" s="576"/>
      <c r="B52" s="591"/>
      <c r="C52" s="585"/>
      <c r="D52" s="423" t="str">
        <f t="shared" si="14"/>
        <v>$</v>
      </c>
      <c r="E52" s="280">
        <f>E50*E51</f>
        <v>8.9600000000000009</v>
      </c>
      <c r="F52" s="280">
        <f t="shared" ref="F52:J52" si="18">F50*F51</f>
        <v>7.5</v>
      </c>
      <c r="G52" s="280">
        <f t="shared" si="18"/>
        <v>0.25</v>
      </c>
      <c r="H52" s="280"/>
      <c r="I52" s="280"/>
      <c r="J52" s="280">
        <f t="shared" si="18"/>
        <v>1.6</v>
      </c>
      <c r="K52" s="280"/>
      <c r="L52" s="280"/>
      <c r="M52" s="280"/>
      <c r="N52" s="280">
        <f t="shared" ref="N52" si="19">N50*N51</f>
        <v>6.66</v>
      </c>
      <c r="O52" s="262"/>
      <c r="P52" s="424"/>
      <c r="Q52" s="424"/>
      <c r="R52" s="261"/>
      <c r="S52" s="267"/>
      <c r="T52" s="267"/>
      <c r="U52" s="267"/>
      <c r="V52" s="261"/>
      <c r="W52" s="262"/>
      <c r="X52" s="579"/>
    </row>
    <row r="53" spans="1:24" ht="15" thickBot="1">
      <c r="A53" s="568" t="s">
        <v>33</v>
      </c>
      <c r="B53" s="425" t="str">
        <f t="shared" ref="B53" si="20">B49</f>
        <v xml:space="preserve">MAPRINA </v>
      </c>
      <c r="C53" s="571">
        <v>44116</v>
      </c>
      <c r="D53" s="572"/>
      <c r="E53" s="429">
        <v>53</v>
      </c>
      <c r="F53" s="430">
        <v>29</v>
      </c>
      <c r="G53" s="430">
        <v>1</v>
      </c>
      <c r="H53" s="430"/>
      <c r="I53" s="430"/>
      <c r="J53" s="430">
        <v>7</v>
      </c>
      <c r="K53" s="430"/>
      <c r="L53" s="430"/>
      <c r="M53" s="430"/>
      <c r="N53" s="430">
        <v>2</v>
      </c>
      <c r="O53" s="430"/>
      <c r="P53" s="431"/>
      <c r="Q53" s="431"/>
      <c r="R53" s="430"/>
      <c r="S53" s="430"/>
      <c r="T53" s="430"/>
      <c r="U53" s="430"/>
      <c r="V53" s="430"/>
      <c r="W53" s="432"/>
      <c r="X53" s="573">
        <f>+SUM(E56:V56)</f>
        <v>10.48</v>
      </c>
    </row>
    <row r="54" spans="1:24">
      <c r="A54" s="569"/>
      <c r="B54" s="592"/>
      <c r="C54" s="580" t="str">
        <f t="shared" ref="C54" si="21">$C$50</f>
        <v xml:space="preserve">TOTAL </v>
      </c>
      <c r="D54" s="426" t="str">
        <f t="shared" ref="D54:D56" si="22">D50</f>
        <v>kg</v>
      </c>
      <c r="E54" s="154">
        <f>E53</f>
        <v>53</v>
      </c>
      <c r="F54" s="154">
        <f t="shared" ref="F54:J54" si="23">F53</f>
        <v>29</v>
      </c>
      <c r="G54" s="154">
        <f t="shared" si="23"/>
        <v>1</v>
      </c>
      <c r="H54" s="154"/>
      <c r="I54" s="154"/>
      <c r="J54" s="154">
        <f t="shared" si="23"/>
        <v>7</v>
      </c>
      <c r="K54" s="154"/>
      <c r="L54" s="154"/>
      <c r="M54" s="154"/>
      <c r="N54" s="154">
        <f t="shared" ref="N54" si="24">N53</f>
        <v>2</v>
      </c>
      <c r="O54" s="154"/>
      <c r="P54" s="154"/>
      <c r="Q54" s="330"/>
      <c r="R54" s="330"/>
      <c r="S54" s="330"/>
      <c r="T54" s="154"/>
      <c r="U54" s="154"/>
      <c r="V54" s="330"/>
      <c r="W54" s="433"/>
      <c r="X54" s="574"/>
    </row>
    <row r="55" spans="1:24" ht="30" customHeight="1">
      <c r="A55" s="569"/>
      <c r="B55" s="593"/>
      <c r="C55" s="581"/>
      <c r="D55" s="427" t="str">
        <f t="shared" si="22"/>
        <v>$ (precio de compra del gestor)</v>
      </c>
      <c r="E55" s="270">
        <v>0.08</v>
      </c>
      <c r="F55" s="270">
        <v>0.15</v>
      </c>
      <c r="G55" s="270">
        <v>0.25</v>
      </c>
      <c r="H55" s="270"/>
      <c r="I55" s="270"/>
      <c r="J55" s="270">
        <v>0.2</v>
      </c>
      <c r="K55" s="270"/>
      <c r="L55" s="270"/>
      <c r="M55" s="270"/>
      <c r="N55" s="270">
        <v>0.12</v>
      </c>
      <c r="O55" s="270"/>
      <c r="P55" s="270"/>
      <c r="Q55" s="269"/>
      <c r="R55" s="269"/>
      <c r="S55" s="269"/>
      <c r="T55" s="160"/>
      <c r="U55" s="160"/>
      <c r="V55" s="269"/>
      <c r="W55" s="434"/>
      <c r="X55" s="574"/>
    </row>
    <row r="56" spans="1:24" ht="15.75" customHeight="1" thickBot="1">
      <c r="A56" s="570"/>
      <c r="B56" s="593"/>
      <c r="C56" s="582"/>
      <c r="D56" s="428" t="str">
        <f t="shared" si="22"/>
        <v>$</v>
      </c>
      <c r="E56" s="167">
        <f>E54*E55</f>
        <v>4.24</v>
      </c>
      <c r="F56" s="167">
        <f t="shared" ref="F56:J56" si="25">F54*F55</f>
        <v>4.3499999999999996</v>
      </c>
      <c r="G56" s="167">
        <f t="shared" si="25"/>
        <v>0.25</v>
      </c>
      <c r="H56" s="167"/>
      <c r="I56" s="167"/>
      <c r="J56" s="167">
        <f t="shared" si="25"/>
        <v>1.4000000000000001</v>
      </c>
      <c r="K56" s="167"/>
      <c r="L56" s="167"/>
      <c r="M56" s="167"/>
      <c r="N56" s="167">
        <f t="shared" ref="N56" si="26">N54*N55</f>
        <v>0.24</v>
      </c>
      <c r="O56" s="167"/>
      <c r="P56" s="167"/>
      <c r="Q56" s="271"/>
      <c r="R56" s="271"/>
      <c r="S56" s="271"/>
      <c r="T56" s="167"/>
      <c r="U56" s="167"/>
      <c r="V56" s="272"/>
      <c r="W56" s="435"/>
      <c r="X56" s="575"/>
    </row>
    <row r="57" spans="1:24">
      <c r="A57" s="619" t="s">
        <v>34</v>
      </c>
      <c r="B57" s="311"/>
      <c r="C57" s="622"/>
      <c r="D57" s="623"/>
      <c r="E57" s="289"/>
      <c r="F57" s="289"/>
      <c r="G57" s="289"/>
      <c r="H57" s="289"/>
      <c r="I57" s="285"/>
      <c r="J57" s="285"/>
      <c r="K57" s="285"/>
      <c r="L57" s="285"/>
      <c r="M57" s="285"/>
      <c r="N57" s="285"/>
      <c r="O57" s="285"/>
      <c r="P57" s="285"/>
      <c r="Q57" s="290"/>
      <c r="R57" s="290"/>
      <c r="S57" s="290"/>
      <c r="T57" s="290"/>
      <c r="U57" s="290"/>
      <c r="V57" s="290"/>
      <c r="W57" s="290"/>
      <c r="X57" s="624">
        <f>+SUM(E63:V63)</f>
        <v>0</v>
      </c>
    </row>
    <row r="58" spans="1:24">
      <c r="A58" s="620"/>
      <c r="B58" s="311"/>
      <c r="C58" s="626"/>
      <c r="D58" s="627"/>
      <c r="E58" s="291"/>
      <c r="F58" s="291"/>
      <c r="G58" s="291"/>
      <c r="H58" s="291"/>
      <c r="I58" s="282"/>
      <c r="J58" s="287"/>
      <c r="K58" s="282"/>
      <c r="L58" s="282"/>
      <c r="M58" s="283"/>
      <c r="N58" s="283"/>
      <c r="O58" s="283"/>
      <c r="P58" s="283"/>
      <c r="Q58" s="287"/>
      <c r="R58" s="287"/>
      <c r="S58" s="287"/>
      <c r="T58" s="287"/>
      <c r="U58" s="287"/>
      <c r="V58" s="287"/>
      <c r="W58" s="287"/>
      <c r="X58" s="624"/>
    </row>
    <row r="59" spans="1:24">
      <c r="A59" s="620"/>
      <c r="B59" s="311"/>
      <c r="C59" s="626"/>
      <c r="D59" s="627"/>
      <c r="E59" s="291"/>
      <c r="F59" s="291"/>
      <c r="G59" s="291"/>
      <c r="H59" s="291"/>
      <c r="I59" s="285"/>
      <c r="J59" s="287"/>
      <c r="K59" s="285"/>
      <c r="L59" s="285"/>
      <c r="M59" s="286"/>
      <c r="N59" s="286"/>
      <c r="O59" s="286"/>
      <c r="P59" s="286"/>
      <c r="Q59" s="287"/>
      <c r="R59" s="287"/>
      <c r="S59" s="287"/>
      <c r="T59" s="287"/>
      <c r="U59" s="287"/>
      <c r="V59" s="287"/>
      <c r="W59" s="287"/>
      <c r="X59" s="624"/>
    </row>
    <row r="60" spans="1:24" ht="15" thickBot="1">
      <c r="A60" s="620"/>
      <c r="B60" s="311"/>
      <c r="C60" s="626"/>
      <c r="D60" s="627"/>
      <c r="E60" s="291"/>
      <c r="F60" s="291"/>
      <c r="G60" s="291"/>
      <c r="H60" s="291"/>
      <c r="I60" s="287"/>
      <c r="J60" s="287"/>
      <c r="K60" s="287"/>
      <c r="L60" s="287"/>
      <c r="M60" s="288"/>
      <c r="N60" s="288"/>
      <c r="O60" s="288"/>
      <c r="P60" s="288"/>
      <c r="Q60" s="287"/>
      <c r="R60" s="287"/>
      <c r="S60" s="287"/>
      <c r="T60" s="287"/>
      <c r="U60" s="287"/>
      <c r="V60" s="287"/>
      <c r="W60" s="287"/>
      <c r="X60" s="624"/>
    </row>
    <row r="61" spans="1:24" ht="15" thickBot="1">
      <c r="A61" s="606"/>
      <c r="B61" s="628"/>
      <c r="C61" s="605"/>
      <c r="D61" s="325"/>
      <c r="E61" s="292"/>
      <c r="F61" s="293"/>
      <c r="G61" s="293"/>
      <c r="H61" s="293"/>
      <c r="I61" s="293"/>
      <c r="J61" s="293"/>
      <c r="K61" s="293"/>
      <c r="L61" s="293"/>
      <c r="M61" s="293"/>
      <c r="N61" s="293"/>
      <c r="O61" s="293"/>
      <c r="P61" s="293"/>
      <c r="Q61" s="293"/>
      <c r="R61" s="293"/>
      <c r="S61" s="293"/>
      <c r="T61" s="293"/>
      <c r="U61" s="293"/>
      <c r="V61" s="293"/>
      <c r="W61" s="294"/>
      <c r="X61" s="625"/>
    </row>
    <row r="62" spans="1:24" ht="15" thickBot="1">
      <c r="A62" s="606"/>
      <c r="B62" s="629"/>
      <c r="C62" s="606"/>
      <c r="D62" s="326"/>
      <c r="E62" s="295"/>
      <c r="F62" s="296"/>
      <c r="G62" s="296"/>
      <c r="H62" s="296"/>
      <c r="I62" s="296"/>
      <c r="J62" s="296"/>
      <c r="K62" s="296"/>
      <c r="L62" s="296"/>
      <c r="M62" s="297"/>
      <c r="N62" s="297"/>
      <c r="O62" s="297"/>
      <c r="P62" s="297"/>
      <c r="Q62" s="287"/>
      <c r="R62" s="287"/>
      <c r="S62" s="287"/>
      <c r="T62" s="287"/>
      <c r="U62" s="287"/>
      <c r="V62" s="287"/>
      <c r="W62" s="284"/>
      <c r="X62" s="625"/>
    </row>
    <row r="63" spans="1:24" ht="15" thickBot="1">
      <c r="A63" s="621"/>
      <c r="B63" s="629"/>
      <c r="C63" s="606"/>
      <c r="D63" s="327"/>
      <c r="E63" s="298"/>
      <c r="F63" s="299"/>
      <c r="G63" s="299"/>
      <c r="H63" s="299"/>
      <c r="I63" s="299"/>
      <c r="J63" s="299"/>
      <c r="K63" s="299"/>
      <c r="L63" s="299"/>
      <c r="M63" s="299"/>
      <c r="N63" s="299"/>
      <c r="O63" s="299"/>
      <c r="P63" s="299"/>
      <c r="Q63" s="312"/>
      <c r="R63" s="312"/>
      <c r="S63" s="312"/>
      <c r="T63" s="312"/>
      <c r="U63" s="312"/>
      <c r="V63" s="312"/>
      <c r="W63" s="313"/>
      <c r="X63" s="625"/>
    </row>
    <row r="64" spans="1:24">
      <c r="A64" s="607" t="s">
        <v>35</v>
      </c>
      <c r="B64" s="314"/>
      <c r="C64" s="610"/>
      <c r="D64" s="611"/>
      <c r="E64" s="340"/>
      <c r="F64" s="317"/>
      <c r="G64" s="317"/>
      <c r="H64" s="317"/>
      <c r="I64" s="317"/>
      <c r="J64" s="317"/>
      <c r="K64" s="317"/>
      <c r="L64" s="317"/>
      <c r="M64" s="341"/>
      <c r="N64" s="341"/>
      <c r="O64" s="341"/>
      <c r="P64" s="341"/>
      <c r="Q64" s="341"/>
      <c r="R64" s="342"/>
      <c r="S64" s="342"/>
      <c r="T64" s="317"/>
      <c r="U64" s="317"/>
      <c r="V64" s="342"/>
      <c r="W64" s="346"/>
      <c r="X64" s="612">
        <f>SUM(E71:U71)</f>
        <v>0</v>
      </c>
    </row>
    <row r="65" spans="1:24">
      <c r="A65" s="608"/>
      <c r="B65" s="315"/>
      <c r="C65" s="615"/>
      <c r="D65" s="616"/>
      <c r="E65" s="303"/>
      <c r="F65" s="300"/>
      <c r="G65" s="300"/>
      <c r="H65" s="300"/>
      <c r="I65" s="300"/>
      <c r="J65" s="300"/>
      <c r="K65" s="300"/>
      <c r="L65" s="300"/>
      <c r="M65" s="301"/>
      <c r="N65" s="301"/>
      <c r="O65" s="301"/>
      <c r="P65" s="301"/>
      <c r="Q65" s="301"/>
      <c r="R65" s="302"/>
      <c r="S65" s="302"/>
      <c r="T65" s="318"/>
      <c r="U65" s="318"/>
      <c r="V65" s="302"/>
      <c r="W65" s="347"/>
      <c r="X65" s="613"/>
    </row>
    <row r="66" spans="1:24">
      <c r="A66" s="608"/>
      <c r="B66" s="315"/>
      <c r="C66" s="615"/>
      <c r="D66" s="616"/>
      <c r="E66" s="303"/>
      <c r="F66" s="300"/>
      <c r="G66" s="300"/>
      <c r="H66" s="300"/>
      <c r="I66" s="300"/>
      <c r="J66" s="300"/>
      <c r="K66" s="300"/>
      <c r="L66" s="300"/>
      <c r="M66" s="301"/>
      <c r="N66" s="301"/>
      <c r="O66" s="301"/>
      <c r="P66" s="301"/>
      <c r="Q66" s="301"/>
      <c r="R66" s="302"/>
      <c r="S66" s="302"/>
      <c r="T66" s="302"/>
      <c r="U66" s="302"/>
      <c r="V66" s="302"/>
      <c r="W66" s="347"/>
      <c r="X66" s="613"/>
    </row>
    <row r="67" spans="1:24">
      <c r="A67" s="608"/>
      <c r="B67" s="315"/>
      <c r="C67" s="615"/>
      <c r="D67" s="616"/>
      <c r="E67" s="306"/>
      <c r="F67" s="309"/>
      <c r="G67" s="309"/>
      <c r="H67" s="309"/>
      <c r="I67" s="309"/>
      <c r="J67" s="309"/>
      <c r="K67" s="309"/>
      <c r="L67" s="309"/>
      <c r="M67" s="310"/>
      <c r="N67" s="310"/>
      <c r="O67" s="310"/>
      <c r="P67" s="310"/>
      <c r="Q67" s="301"/>
      <c r="R67" s="318"/>
      <c r="S67" s="318"/>
      <c r="T67" s="318"/>
      <c r="U67" s="318"/>
      <c r="V67" s="318"/>
      <c r="W67" s="348"/>
      <c r="X67" s="613"/>
    </row>
    <row r="68" spans="1:24" ht="15" thickBot="1">
      <c r="A68" s="608"/>
      <c r="B68" s="315"/>
      <c r="C68" s="617"/>
      <c r="D68" s="618"/>
      <c r="E68" s="319"/>
      <c r="F68" s="320"/>
      <c r="G68" s="320"/>
      <c r="H68" s="320"/>
      <c r="I68" s="320"/>
      <c r="J68" s="320"/>
      <c r="K68" s="320"/>
      <c r="L68" s="320"/>
      <c r="M68" s="343"/>
      <c r="N68" s="343"/>
      <c r="O68" s="343"/>
      <c r="P68" s="343"/>
      <c r="Q68" s="343"/>
      <c r="R68" s="320"/>
      <c r="S68" s="320"/>
      <c r="T68" s="320"/>
      <c r="U68" s="320"/>
      <c r="V68" s="320"/>
      <c r="W68" s="343"/>
      <c r="X68" s="613"/>
    </row>
    <row r="69" spans="1:24" ht="15" thickBot="1">
      <c r="A69" s="608"/>
      <c r="B69" s="315"/>
      <c r="C69" s="608"/>
      <c r="D69" s="339"/>
      <c r="E69" s="304"/>
      <c r="F69" s="304"/>
      <c r="G69" s="304"/>
      <c r="H69" s="304"/>
      <c r="I69" s="304"/>
      <c r="J69" s="304"/>
      <c r="K69" s="304"/>
      <c r="L69" s="304"/>
      <c r="M69" s="304"/>
      <c r="N69" s="304"/>
      <c r="O69" s="304"/>
      <c r="P69" s="304"/>
      <c r="Q69" s="304"/>
      <c r="R69" s="304"/>
      <c r="S69" s="304"/>
      <c r="T69" s="304"/>
      <c r="U69" s="304"/>
      <c r="V69" s="304"/>
      <c r="W69" s="305"/>
      <c r="X69" s="613"/>
    </row>
    <row r="70" spans="1:24" ht="15" thickBot="1">
      <c r="A70" s="608"/>
      <c r="B70" s="315"/>
      <c r="C70" s="608"/>
      <c r="D70" s="323"/>
      <c r="E70" s="334"/>
      <c r="F70" s="335"/>
      <c r="G70" s="335"/>
      <c r="H70" s="300"/>
      <c r="I70" s="318"/>
      <c r="J70" s="318"/>
      <c r="K70" s="300"/>
      <c r="L70" s="300"/>
      <c r="M70" s="300"/>
      <c r="N70" s="300"/>
      <c r="O70" s="300"/>
      <c r="P70" s="318"/>
      <c r="Q70" s="307"/>
      <c r="R70" s="307"/>
      <c r="S70" s="307"/>
      <c r="T70" s="318"/>
      <c r="U70" s="318"/>
      <c r="V70" s="308"/>
      <c r="W70" s="332"/>
      <c r="X70" s="613"/>
    </row>
    <row r="71" spans="1:24" ht="15" thickBot="1">
      <c r="A71" s="609"/>
      <c r="B71" s="316"/>
      <c r="C71" s="609"/>
      <c r="D71" s="322"/>
      <c r="E71" s="336"/>
      <c r="F71" s="337"/>
      <c r="G71" s="337"/>
      <c r="H71" s="320"/>
      <c r="I71" s="338"/>
      <c r="J71" s="338"/>
      <c r="K71" s="320"/>
      <c r="L71" s="320"/>
      <c r="M71" s="320"/>
      <c r="N71" s="320"/>
      <c r="O71" s="320"/>
      <c r="P71" s="338"/>
      <c r="Q71" s="324"/>
      <c r="R71" s="321"/>
      <c r="S71" s="321"/>
      <c r="T71" s="318"/>
      <c r="U71" s="318"/>
      <c r="V71" s="321"/>
      <c r="W71" s="333"/>
      <c r="X71" s="614"/>
    </row>
    <row r="72" spans="1:24">
      <c r="X72" s="134"/>
    </row>
    <row r="73" spans="1:24">
      <c r="X73" s="134"/>
    </row>
    <row r="74" spans="1:24">
      <c r="X74" s="134"/>
    </row>
    <row r="82" spans="11:11">
      <c r="K82" s="439"/>
    </row>
  </sheetData>
  <mergeCells count="94">
    <mergeCell ref="C61:C63"/>
    <mergeCell ref="A64:A71"/>
    <mergeCell ref="C64:D64"/>
    <mergeCell ref="X64:X71"/>
    <mergeCell ref="C65:D65"/>
    <mergeCell ref="C66:D66"/>
    <mergeCell ref="C68:D68"/>
    <mergeCell ref="A57:A63"/>
    <mergeCell ref="C57:D57"/>
    <mergeCell ref="X57:X63"/>
    <mergeCell ref="C58:D58"/>
    <mergeCell ref="C59:D59"/>
    <mergeCell ref="C60:D60"/>
    <mergeCell ref="B61:B63"/>
    <mergeCell ref="C69:C71"/>
    <mergeCell ref="C67:D67"/>
    <mergeCell ref="A37:A42"/>
    <mergeCell ref="C37:D37"/>
    <mergeCell ref="A53:A56"/>
    <mergeCell ref="C53:D53"/>
    <mergeCell ref="X53:X56"/>
    <mergeCell ref="A48:A52"/>
    <mergeCell ref="X48:X52"/>
    <mergeCell ref="C54:C56"/>
    <mergeCell ref="C50:C52"/>
    <mergeCell ref="B45:B47"/>
    <mergeCell ref="B50:B52"/>
    <mergeCell ref="B54:B56"/>
    <mergeCell ref="A43:A47"/>
    <mergeCell ref="C43:D43"/>
    <mergeCell ref="X43:X47"/>
    <mergeCell ref="C44:D44"/>
    <mergeCell ref="A25:A28"/>
    <mergeCell ref="X25:X28"/>
    <mergeCell ref="A29:A32"/>
    <mergeCell ref="X29:X32"/>
    <mergeCell ref="A33:A36"/>
    <mergeCell ref="B34:B36"/>
    <mergeCell ref="C33:D33"/>
    <mergeCell ref="X33:X36"/>
    <mergeCell ref="L6:L7"/>
    <mergeCell ref="Q6:Q7"/>
    <mergeCell ref="R6:R7"/>
    <mergeCell ref="E5:P5"/>
    <mergeCell ref="Q5:S5"/>
    <mergeCell ref="S6:S7"/>
    <mergeCell ref="E6:E7"/>
    <mergeCell ref="K6:K7"/>
    <mergeCell ref="H6:H7"/>
    <mergeCell ref="F6:F7"/>
    <mergeCell ref="G6:G7"/>
    <mergeCell ref="I6:I7"/>
    <mergeCell ref="J6:J7"/>
    <mergeCell ref="X5:X7"/>
    <mergeCell ref="P6:P7"/>
    <mergeCell ref="T5:W5"/>
    <mergeCell ref="W6:W7"/>
    <mergeCell ref="M6:M7"/>
    <mergeCell ref="O6:O7"/>
    <mergeCell ref="T6:U6"/>
    <mergeCell ref="V6:V7"/>
    <mergeCell ref="N6:N7"/>
    <mergeCell ref="X8:X13"/>
    <mergeCell ref="C9:D9"/>
    <mergeCell ref="C11:C13"/>
    <mergeCell ref="C34:C36"/>
    <mergeCell ref="C48:D48"/>
    <mergeCell ref="X37:X42"/>
    <mergeCell ref="C39:D39"/>
    <mergeCell ref="C40:C42"/>
    <mergeCell ref="C45:C47"/>
    <mergeCell ref="C8:D8"/>
    <mergeCell ref="C20:D20"/>
    <mergeCell ref="X20:X24"/>
    <mergeCell ref="C21:D21"/>
    <mergeCell ref="C14:D14"/>
    <mergeCell ref="X14:X19"/>
    <mergeCell ref="C15:D15"/>
    <mergeCell ref="A1:D4"/>
    <mergeCell ref="C49:D49"/>
    <mergeCell ref="C10:D10"/>
    <mergeCell ref="B25:D28"/>
    <mergeCell ref="B29:D32"/>
    <mergeCell ref="C38:D38"/>
    <mergeCell ref="A8:A13"/>
    <mergeCell ref="B12:B13"/>
    <mergeCell ref="A6:A7"/>
    <mergeCell ref="B6:B7"/>
    <mergeCell ref="C6:D7"/>
    <mergeCell ref="A20:A24"/>
    <mergeCell ref="A14:A19"/>
    <mergeCell ref="C16:D16"/>
    <mergeCell ref="C22:C24"/>
    <mergeCell ref="C17:C19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M27"/>
  <sheetViews>
    <sheetView topLeftCell="P6" workbookViewId="0">
      <selection activeCell="AF22" sqref="AF22"/>
    </sheetView>
  </sheetViews>
  <sheetFormatPr baseColWidth="10" defaultRowHeight="14.4"/>
  <cols>
    <col min="1" max="1" width="32" customWidth="1"/>
    <col min="2" max="2" width="6.88671875" customWidth="1"/>
    <col min="3" max="3" width="9.109375" customWidth="1"/>
    <col min="4" max="4" width="10" customWidth="1"/>
    <col min="5" max="5" width="6.44140625" customWidth="1"/>
    <col min="6" max="6" width="7.33203125" customWidth="1"/>
    <col min="7" max="7" width="8.33203125" customWidth="1"/>
    <col min="8" max="8" width="6.5546875" customWidth="1"/>
    <col min="9" max="9" width="7.6640625" customWidth="1"/>
    <col min="10" max="10" width="9.44140625" customWidth="1"/>
    <col min="11" max="11" width="5.44140625" customWidth="1"/>
    <col min="12" max="12" width="6.5546875" customWidth="1"/>
    <col min="13" max="13" width="6.33203125" customWidth="1"/>
    <col min="14" max="14" width="5.33203125" customWidth="1"/>
    <col min="15" max="15" width="7.33203125" customWidth="1"/>
    <col min="16" max="16" width="6.6640625" customWidth="1"/>
    <col min="17" max="17" width="6.33203125" customWidth="1"/>
    <col min="18" max="18" width="7.44140625" customWidth="1"/>
    <col min="19" max="19" width="8.44140625" customWidth="1"/>
    <col min="20" max="20" width="6.44140625" customWidth="1"/>
    <col min="21" max="21" width="7.109375" customWidth="1"/>
    <col min="22" max="22" width="8.33203125" customWidth="1"/>
    <col min="23" max="23" width="5.5546875" customWidth="1"/>
    <col min="24" max="24" width="7.5546875" customWidth="1"/>
    <col min="25" max="25" width="9.5546875" customWidth="1"/>
    <col min="26" max="26" width="5.5546875" customWidth="1"/>
    <col min="27" max="27" width="7.109375" customWidth="1"/>
    <col min="28" max="28" width="9.44140625" customWidth="1"/>
    <col min="29" max="29" width="6.44140625" customWidth="1"/>
    <col min="30" max="30" width="8" customWidth="1"/>
    <col min="31" max="31" width="8.109375" customWidth="1"/>
    <col min="32" max="32" width="6.44140625" customWidth="1"/>
    <col min="33" max="33" width="7.44140625" customWidth="1"/>
    <col min="34" max="34" width="10.44140625" customWidth="1"/>
    <col min="35" max="35" width="6.33203125" customWidth="1"/>
    <col min="36" max="36" width="8.109375" customWidth="1"/>
    <col min="37" max="37" width="10.33203125" customWidth="1"/>
    <col min="38" max="38" width="12" customWidth="1"/>
    <col min="39" max="39" width="10" bestFit="1" customWidth="1"/>
  </cols>
  <sheetData>
    <row r="2" spans="1:39">
      <c r="B2" s="648" t="s">
        <v>36</v>
      </c>
      <c r="C2" s="648"/>
      <c r="D2" s="648"/>
      <c r="E2" s="648"/>
      <c r="F2" s="648"/>
      <c r="G2" s="648"/>
      <c r="H2" s="648"/>
      <c r="I2" s="648"/>
      <c r="J2" s="648"/>
      <c r="K2" s="648"/>
      <c r="L2" s="648"/>
      <c r="M2" s="648"/>
      <c r="N2" s="648"/>
      <c r="O2" s="648"/>
      <c r="P2" s="648"/>
      <c r="Q2" s="648"/>
      <c r="R2" s="648"/>
      <c r="S2" s="648"/>
      <c r="T2" s="648"/>
      <c r="U2" s="648"/>
      <c r="V2" s="648"/>
      <c r="W2" s="648"/>
      <c r="X2" s="648"/>
      <c r="Y2" s="648"/>
      <c r="Z2" s="648"/>
      <c r="AA2" s="648"/>
      <c r="AB2" s="648"/>
      <c r="AC2" s="648"/>
      <c r="AD2" s="648"/>
      <c r="AE2" s="648"/>
      <c r="AF2" s="648"/>
      <c r="AG2" s="648"/>
      <c r="AH2" s="648"/>
      <c r="AI2" s="648"/>
      <c r="AJ2" s="17"/>
      <c r="AK2" s="17"/>
      <c r="AL2" s="17"/>
      <c r="AM2" s="17"/>
    </row>
    <row r="3" spans="1:39" ht="15" thickBot="1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660"/>
      <c r="R3" s="660"/>
      <c r="S3" s="660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</row>
    <row r="4" spans="1:39" ht="29.4" thickBot="1">
      <c r="A4" s="18" t="s">
        <v>3</v>
      </c>
      <c r="B4" s="661" t="s">
        <v>37</v>
      </c>
      <c r="C4" s="661"/>
      <c r="D4" s="661"/>
      <c r="E4" s="662" t="s">
        <v>38</v>
      </c>
      <c r="F4" s="662"/>
      <c r="G4" s="662"/>
      <c r="H4" s="663" t="s">
        <v>39</v>
      </c>
      <c r="I4" s="663"/>
      <c r="J4" s="663"/>
      <c r="K4" s="664" t="s">
        <v>40</v>
      </c>
      <c r="L4" s="664"/>
      <c r="M4" s="664"/>
      <c r="N4" s="665" t="s">
        <v>41</v>
      </c>
      <c r="O4" s="665"/>
      <c r="P4" s="665"/>
      <c r="Q4" s="666" t="s">
        <v>42</v>
      </c>
      <c r="R4" s="666"/>
      <c r="S4" s="666"/>
      <c r="T4" s="667" t="s">
        <v>43</v>
      </c>
      <c r="U4" s="668"/>
      <c r="V4" s="669"/>
      <c r="W4" s="655" t="s">
        <v>44</v>
      </c>
      <c r="X4" s="656"/>
      <c r="Y4" s="670"/>
      <c r="Z4" s="649" t="s">
        <v>45</v>
      </c>
      <c r="AA4" s="650"/>
      <c r="AB4" s="651"/>
      <c r="AC4" s="652" t="s">
        <v>46</v>
      </c>
      <c r="AD4" s="653"/>
      <c r="AE4" s="654"/>
      <c r="AF4" s="655" t="s">
        <v>47</v>
      </c>
      <c r="AG4" s="656"/>
      <c r="AH4" s="656"/>
      <c r="AI4" s="657" t="s">
        <v>48</v>
      </c>
      <c r="AJ4" s="658"/>
      <c r="AK4" s="659"/>
      <c r="AL4" s="99" t="s">
        <v>49</v>
      </c>
      <c r="AM4" s="19" t="s">
        <v>50</v>
      </c>
    </row>
    <row r="5" spans="1:39" ht="15.6">
      <c r="A5" s="20" t="s">
        <v>0</v>
      </c>
      <c r="B5" s="21" t="s">
        <v>23</v>
      </c>
      <c r="C5" s="21" t="s">
        <v>51</v>
      </c>
      <c r="D5" s="21" t="s">
        <v>52</v>
      </c>
      <c r="E5" s="22" t="s">
        <v>23</v>
      </c>
      <c r="F5" s="22" t="s">
        <v>51</v>
      </c>
      <c r="G5" s="22" t="s">
        <v>52</v>
      </c>
      <c r="H5" s="23" t="s">
        <v>23</v>
      </c>
      <c r="I5" s="23" t="s">
        <v>51</v>
      </c>
      <c r="J5" s="23" t="s">
        <v>52</v>
      </c>
      <c r="K5" s="24" t="s">
        <v>23</v>
      </c>
      <c r="L5" s="24" t="s">
        <v>51</v>
      </c>
      <c r="M5" s="24" t="s">
        <v>52</v>
      </c>
      <c r="N5" s="25" t="s">
        <v>23</v>
      </c>
      <c r="O5" s="25" t="s">
        <v>51</v>
      </c>
      <c r="P5" s="25" t="s">
        <v>52</v>
      </c>
      <c r="Q5" s="26" t="s">
        <v>23</v>
      </c>
      <c r="R5" s="26" t="s">
        <v>51</v>
      </c>
      <c r="S5" s="26" t="s">
        <v>52</v>
      </c>
      <c r="T5" s="27" t="s">
        <v>23</v>
      </c>
      <c r="U5" s="27" t="s">
        <v>51</v>
      </c>
      <c r="V5" s="27" t="s">
        <v>53</v>
      </c>
      <c r="W5" s="28" t="s">
        <v>23</v>
      </c>
      <c r="X5" s="28" t="s">
        <v>51</v>
      </c>
      <c r="Y5" s="28" t="s">
        <v>54</v>
      </c>
      <c r="Z5" s="24" t="s">
        <v>23</v>
      </c>
      <c r="AA5" s="24" t="s">
        <v>51</v>
      </c>
      <c r="AB5" s="24" t="s">
        <v>52</v>
      </c>
      <c r="AC5" s="23" t="s">
        <v>23</v>
      </c>
      <c r="AD5" s="23" t="s">
        <v>51</v>
      </c>
      <c r="AE5" s="23" t="s">
        <v>52</v>
      </c>
      <c r="AF5" s="28" t="s">
        <v>23</v>
      </c>
      <c r="AG5" s="29" t="s">
        <v>51</v>
      </c>
      <c r="AH5" s="29" t="s">
        <v>52</v>
      </c>
      <c r="AI5" s="89" t="s">
        <v>23</v>
      </c>
      <c r="AJ5" s="30" t="s">
        <v>51</v>
      </c>
      <c r="AK5" s="90" t="s">
        <v>52</v>
      </c>
      <c r="AL5" s="84" t="s">
        <v>23</v>
      </c>
      <c r="AM5" s="31" t="s">
        <v>25</v>
      </c>
    </row>
    <row r="6" spans="1:39">
      <c r="A6" s="32" t="s">
        <v>55</v>
      </c>
      <c r="B6" s="3">
        <f>'DETALLE POR FECHA 2020'!E11</f>
        <v>122</v>
      </c>
      <c r="C6" s="4">
        <v>0.08</v>
      </c>
      <c r="D6" s="4">
        <f>B6*C6</f>
        <v>9.76</v>
      </c>
      <c r="E6" s="11">
        <f>'DETALLE POR FECHA 2020'!E17</f>
        <v>135</v>
      </c>
      <c r="F6" s="33">
        <v>0.08</v>
      </c>
      <c r="G6" s="34">
        <f>E6*F6</f>
        <v>10.8</v>
      </c>
      <c r="H6" s="15">
        <f>'DETALLE POR FECHA 2020'!E22</f>
        <v>140</v>
      </c>
      <c r="I6" s="105">
        <v>0.08</v>
      </c>
      <c r="J6" s="83">
        <f>H6*I6</f>
        <v>11.200000000000001</v>
      </c>
      <c r="K6" s="630" t="s">
        <v>107</v>
      </c>
      <c r="L6" s="631"/>
      <c r="M6" s="632"/>
      <c r="N6" s="639" t="s">
        <v>107</v>
      </c>
      <c r="O6" s="640"/>
      <c r="P6" s="641"/>
      <c r="Q6" s="6">
        <f>'DETALLE POR FECHA 2020'!E34</f>
        <v>72</v>
      </c>
      <c r="R6" s="82">
        <v>0.08</v>
      </c>
      <c r="S6" s="104">
        <f>Q6*R6</f>
        <v>5.76</v>
      </c>
      <c r="T6" s="36">
        <f>'DETALLE POR FECHA 2020'!E40</f>
        <v>162</v>
      </c>
      <c r="U6" s="106">
        <v>0.08</v>
      </c>
      <c r="V6" s="107">
        <f>T6*U6</f>
        <v>12.96</v>
      </c>
      <c r="W6" s="37">
        <f>'DETALLE POR FECHA 2020'!E45</f>
        <v>46</v>
      </c>
      <c r="X6" s="125">
        <v>0.08</v>
      </c>
      <c r="Y6" s="128">
        <f>W6*X6</f>
        <v>3.68</v>
      </c>
      <c r="Z6" s="274">
        <f>'DETALLE POR FECHA 2020'!E50</f>
        <v>112</v>
      </c>
      <c r="AA6" s="87">
        <v>0.08</v>
      </c>
      <c r="AB6" s="88">
        <f>Z6*AA6</f>
        <v>8.9600000000000009</v>
      </c>
      <c r="AC6" s="15">
        <f>'DETALLE POR FECHA 2020'!E54</f>
        <v>53</v>
      </c>
      <c r="AD6" s="105">
        <v>0.08</v>
      </c>
      <c r="AE6" s="83">
        <f>AC6*AD6</f>
        <v>4.24</v>
      </c>
      <c r="AF6" s="37"/>
      <c r="AG6" s="38"/>
      <c r="AH6" s="38"/>
      <c r="AI6" s="91"/>
      <c r="AJ6" s="40"/>
      <c r="AK6" s="92"/>
      <c r="AL6" s="349">
        <f>SUM(B6+E6+H6+Q6+T6+W6+Z6+AC6+AF6+AI6)</f>
        <v>842</v>
      </c>
      <c r="AM6" s="41">
        <f>SUM(D6+G6+J6+M6+P6+S6+V6+Y6+AB6+AE6+AH6+AK6)</f>
        <v>67.36</v>
      </c>
    </row>
    <row r="7" spans="1:39">
      <c r="A7" s="32" t="s">
        <v>56</v>
      </c>
      <c r="B7" s="3">
        <f>'DETALLE POR FECHA 2020'!F11</f>
        <v>66</v>
      </c>
      <c r="C7" s="4">
        <v>0.15</v>
      </c>
      <c r="D7" s="4">
        <f t="shared" ref="D7:D17" si="0">B7*C7</f>
        <v>9.9</v>
      </c>
      <c r="E7" s="11">
        <f>'DETALLE POR FECHA 2020'!F17</f>
        <v>51</v>
      </c>
      <c r="F7" s="33">
        <v>0.15</v>
      </c>
      <c r="G7" s="34">
        <f t="shared" ref="G7:G17" si="1">E7*F7</f>
        <v>7.6499999999999995</v>
      </c>
      <c r="H7" s="15">
        <f>'DETALLE POR FECHA 2020'!F22</f>
        <v>44</v>
      </c>
      <c r="I7" s="105">
        <v>0.15</v>
      </c>
      <c r="J7" s="83">
        <f t="shared" ref="J7:J11" si="2">H7*I7</f>
        <v>6.6</v>
      </c>
      <c r="K7" s="633"/>
      <c r="L7" s="634"/>
      <c r="M7" s="635"/>
      <c r="N7" s="642"/>
      <c r="O7" s="643"/>
      <c r="P7" s="644"/>
      <c r="Q7" s="6">
        <f>'DETALLE POR FECHA 2020'!F34</f>
        <v>9</v>
      </c>
      <c r="R7" s="82">
        <v>0.15</v>
      </c>
      <c r="S7" s="104">
        <f>Q7*R7</f>
        <v>1.3499999999999999</v>
      </c>
      <c r="T7" s="36">
        <f>'DETALLE POR FECHA 2020'!F40</f>
        <v>22</v>
      </c>
      <c r="U7" s="106">
        <v>0.15</v>
      </c>
      <c r="V7" s="107">
        <f t="shared" ref="V7:V11" si="3">T7*U7</f>
        <v>3.3</v>
      </c>
      <c r="W7" s="37">
        <f>'DETALLE POR FECHA 2020'!F45</f>
        <v>33</v>
      </c>
      <c r="X7" s="125">
        <v>0.15</v>
      </c>
      <c r="Y7" s="128">
        <f t="shared" ref="Y7:Y17" si="4">W7*X7</f>
        <v>4.95</v>
      </c>
      <c r="Z7" s="274">
        <f>'DETALLE POR FECHA 2020'!F50</f>
        <v>50</v>
      </c>
      <c r="AA7" s="87">
        <v>0.15</v>
      </c>
      <c r="AB7" s="88">
        <f t="shared" ref="AB7:AB16" si="5">Z7*AA7</f>
        <v>7.5</v>
      </c>
      <c r="AC7" s="15">
        <f>'DETALLE POR FECHA 2020'!F54</f>
        <v>29</v>
      </c>
      <c r="AD7" s="105">
        <v>0.15</v>
      </c>
      <c r="AE7" s="83">
        <f t="shared" ref="AE7:AE16" si="6">AC7*AD7</f>
        <v>4.3499999999999996</v>
      </c>
      <c r="AF7" s="37"/>
      <c r="AG7" s="38"/>
      <c r="AH7" s="38"/>
      <c r="AI7" s="91"/>
      <c r="AJ7" s="40"/>
      <c r="AK7" s="92"/>
      <c r="AL7" s="349">
        <f t="shared" ref="AL7:AL17" si="7">SUM(B7+E7+H7+Q7+T7+W7+Z7+AC7+AF7+AI7)</f>
        <v>304</v>
      </c>
      <c r="AM7" s="41">
        <f t="shared" ref="AM7:AM24" si="8">SUM(D7+G7+J7+M7+P7+S7+V7+Y7+AB7+AE7+AH7+AK7)</f>
        <v>45.6</v>
      </c>
    </row>
    <row r="8" spans="1:39">
      <c r="A8" s="32" t="s">
        <v>57</v>
      </c>
      <c r="B8" s="42"/>
      <c r="C8" s="43"/>
      <c r="D8" s="4"/>
      <c r="E8" s="11"/>
      <c r="F8" s="44"/>
      <c r="G8" s="34"/>
      <c r="H8" s="15"/>
      <c r="I8" s="16"/>
      <c r="J8" s="83"/>
      <c r="K8" s="633"/>
      <c r="L8" s="634"/>
      <c r="M8" s="635"/>
      <c r="N8" s="642"/>
      <c r="O8" s="643"/>
      <c r="P8" s="644"/>
      <c r="Q8" s="6"/>
      <c r="R8" s="82"/>
      <c r="S8" s="104"/>
      <c r="T8" s="48"/>
      <c r="U8" s="48"/>
      <c r="V8" s="107"/>
      <c r="W8" s="49">
        <f>'DETALLE POR FECHA 2020'!G45</f>
        <v>1</v>
      </c>
      <c r="X8" s="126">
        <v>0.25</v>
      </c>
      <c r="Y8" s="128">
        <f t="shared" si="4"/>
        <v>0.25</v>
      </c>
      <c r="Z8" s="275">
        <f>'DETALLE POR FECHA 2020'!G50</f>
        <v>1</v>
      </c>
      <c r="AA8" s="100">
        <v>0.25</v>
      </c>
      <c r="AB8" s="88">
        <f t="shared" si="5"/>
        <v>0.25</v>
      </c>
      <c r="AC8" s="16">
        <f>'DETALLE POR FECHA 2020'!G54</f>
        <v>1</v>
      </c>
      <c r="AD8" s="281">
        <v>0.25</v>
      </c>
      <c r="AE8" s="83">
        <f t="shared" si="6"/>
        <v>0.25</v>
      </c>
      <c r="AF8" s="49"/>
      <c r="AG8" s="38"/>
      <c r="AH8" s="38"/>
      <c r="AI8" s="91"/>
      <c r="AJ8" s="40"/>
      <c r="AK8" s="92"/>
      <c r="AL8" s="349">
        <f t="shared" si="7"/>
        <v>3</v>
      </c>
      <c r="AM8" s="41">
        <f t="shared" si="8"/>
        <v>0.75</v>
      </c>
    </row>
    <row r="9" spans="1:39">
      <c r="A9" s="32" t="s">
        <v>58</v>
      </c>
      <c r="B9" s="3">
        <f>'DETALLE POR FECHA 2020'!I11</f>
        <v>2</v>
      </c>
      <c r="C9" s="4">
        <f>'DETALLE POR FECHA 2020'!I12</f>
        <v>0.5</v>
      </c>
      <c r="D9" s="4">
        <f t="shared" si="0"/>
        <v>1</v>
      </c>
      <c r="E9" s="11">
        <f>'DETALLE POR FECHA 2020'!I17</f>
        <v>1</v>
      </c>
      <c r="F9" s="33">
        <v>0.5</v>
      </c>
      <c r="G9" s="34">
        <f t="shared" si="1"/>
        <v>0.5</v>
      </c>
      <c r="H9" s="15">
        <f>'DETALLE POR FECHA 2020'!I22</f>
        <v>2</v>
      </c>
      <c r="I9" s="105">
        <v>0.5</v>
      </c>
      <c r="J9" s="83">
        <f t="shared" si="2"/>
        <v>1</v>
      </c>
      <c r="K9" s="633"/>
      <c r="L9" s="634"/>
      <c r="M9" s="635"/>
      <c r="N9" s="642"/>
      <c r="O9" s="643"/>
      <c r="P9" s="644"/>
      <c r="Q9" s="6"/>
      <c r="R9" s="82"/>
      <c r="S9" s="104"/>
      <c r="T9" s="36"/>
      <c r="U9" s="106"/>
      <c r="V9" s="107"/>
      <c r="W9" s="37"/>
      <c r="X9" s="125"/>
      <c r="Y9" s="128"/>
      <c r="Z9" s="274"/>
      <c r="AA9" s="87"/>
      <c r="AB9" s="88"/>
      <c r="AC9" s="15"/>
      <c r="AD9" s="105"/>
      <c r="AE9" s="83"/>
      <c r="AF9" s="37"/>
      <c r="AG9" s="38"/>
      <c r="AH9" s="38"/>
      <c r="AI9" s="91"/>
      <c r="AJ9" s="40"/>
      <c r="AK9" s="92"/>
      <c r="AL9" s="349">
        <f t="shared" si="7"/>
        <v>5</v>
      </c>
      <c r="AM9" s="41">
        <f t="shared" si="8"/>
        <v>2.5</v>
      </c>
    </row>
    <row r="10" spans="1:39">
      <c r="A10" s="32" t="s">
        <v>91</v>
      </c>
      <c r="B10" s="3"/>
      <c r="C10" s="4"/>
      <c r="D10" s="4"/>
      <c r="E10" s="11"/>
      <c r="F10" s="33"/>
      <c r="G10" s="34"/>
      <c r="H10" s="15">
        <f>'DETALLE POR FECHA 2020'!H22</f>
        <v>1</v>
      </c>
      <c r="I10" s="105">
        <v>0.22</v>
      </c>
      <c r="J10" s="83">
        <f t="shared" si="2"/>
        <v>0.22</v>
      </c>
      <c r="K10" s="633"/>
      <c r="L10" s="634"/>
      <c r="M10" s="635"/>
      <c r="N10" s="642"/>
      <c r="O10" s="643"/>
      <c r="P10" s="644"/>
      <c r="Q10" s="6"/>
      <c r="R10" s="6"/>
      <c r="S10" s="104"/>
      <c r="T10" s="36"/>
      <c r="U10" s="36"/>
      <c r="V10" s="107"/>
      <c r="W10" s="37"/>
      <c r="X10" s="37"/>
      <c r="Y10" s="128"/>
      <c r="Z10" s="35"/>
      <c r="AA10" s="35"/>
      <c r="AB10" s="88"/>
      <c r="AC10" s="15"/>
      <c r="AD10" s="15"/>
      <c r="AE10" s="83"/>
      <c r="AF10" s="37"/>
      <c r="AG10" s="38"/>
      <c r="AH10" s="38"/>
      <c r="AI10" s="91"/>
      <c r="AJ10" s="40"/>
      <c r="AK10" s="92"/>
      <c r="AL10" s="349">
        <f t="shared" si="7"/>
        <v>1</v>
      </c>
      <c r="AM10" s="41">
        <f t="shared" si="8"/>
        <v>0.22</v>
      </c>
    </row>
    <row r="11" spans="1:39">
      <c r="A11" s="32" t="s">
        <v>59</v>
      </c>
      <c r="B11" s="3">
        <f>'DETALLE POR FECHA 2020'!J11</f>
        <v>11</v>
      </c>
      <c r="C11" s="4">
        <f>'DETALLE POR FECHA 2020'!J12</f>
        <v>0.2</v>
      </c>
      <c r="D11" s="4">
        <f t="shared" si="0"/>
        <v>2.2000000000000002</v>
      </c>
      <c r="E11" s="11">
        <f>'DETALLE POR FECHA 2020'!J17</f>
        <v>4</v>
      </c>
      <c r="F11" s="33">
        <v>0.2</v>
      </c>
      <c r="G11" s="34">
        <f t="shared" si="1"/>
        <v>0.8</v>
      </c>
      <c r="H11" s="15">
        <f>'DETALLE POR FECHA 2020'!J22</f>
        <v>7</v>
      </c>
      <c r="I11" s="105">
        <v>0.2</v>
      </c>
      <c r="J11" s="83">
        <f t="shared" si="2"/>
        <v>1.4000000000000001</v>
      </c>
      <c r="K11" s="633"/>
      <c r="L11" s="634"/>
      <c r="M11" s="635"/>
      <c r="N11" s="642"/>
      <c r="O11" s="643"/>
      <c r="P11" s="644"/>
      <c r="Q11" s="6"/>
      <c r="R11" s="82"/>
      <c r="S11" s="104"/>
      <c r="T11" s="36">
        <f>'DETALLE POR FECHA 2020'!J40</f>
        <v>10</v>
      </c>
      <c r="U11" s="106">
        <v>0.2</v>
      </c>
      <c r="V11" s="107">
        <f t="shared" si="3"/>
        <v>2</v>
      </c>
      <c r="W11" s="37">
        <f>'DETALLE POR FECHA 2020'!J45</f>
        <v>6</v>
      </c>
      <c r="X11" s="125">
        <v>0.2</v>
      </c>
      <c r="Y11" s="128">
        <f t="shared" si="4"/>
        <v>1.2000000000000002</v>
      </c>
      <c r="Z11" s="274">
        <f>'DETALLE POR FECHA 2020'!J50</f>
        <v>8</v>
      </c>
      <c r="AA11" s="87">
        <v>0.2</v>
      </c>
      <c r="AB11" s="88">
        <f t="shared" si="5"/>
        <v>1.6</v>
      </c>
      <c r="AC11" s="15">
        <f>'DETALLE POR FECHA 2020'!J54</f>
        <v>7</v>
      </c>
      <c r="AD11" s="105">
        <v>0.2</v>
      </c>
      <c r="AE11" s="83">
        <f t="shared" si="6"/>
        <v>1.4000000000000001</v>
      </c>
      <c r="AF11" s="37"/>
      <c r="AG11" s="38"/>
      <c r="AH11" s="38"/>
      <c r="AI11" s="91"/>
      <c r="AJ11" s="40"/>
      <c r="AK11" s="92"/>
      <c r="AL11" s="349">
        <f t="shared" si="7"/>
        <v>53</v>
      </c>
      <c r="AM11" s="41">
        <f t="shared" si="8"/>
        <v>10.600000000000001</v>
      </c>
    </row>
    <row r="12" spans="1:39">
      <c r="A12" s="32" t="s">
        <v>60</v>
      </c>
      <c r="B12" s="3"/>
      <c r="C12" s="4"/>
      <c r="D12" s="4"/>
      <c r="E12" s="11">
        <f>'DETALLE POR FECHA 2020'!L17</f>
        <v>5</v>
      </c>
      <c r="F12" s="33">
        <v>0.1</v>
      </c>
      <c r="G12" s="34">
        <f t="shared" si="1"/>
        <v>0.5</v>
      </c>
      <c r="H12" s="15"/>
      <c r="I12" s="15"/>
      <c r="J12" s="83"/>
      <c r="K12" s="633"/>
      <c r="L12" s="634"/>
      <c r="M12" s="635"/>
      <c r="N12" s="642"/>
      <c r="O12" s="643"/>
      <c r="P12" s="644"/>
      <c r="Q12" s="6"/>
      <c r="R12" s="6"/>
      <c r="S12" s="104"/>
      <c r="T12" s="36"/>
      <c r="U12" s="36"/>
      <c r="V12" s="107"/>
      <c r="W12" s="37"/>
      <c r="X12" s="37"/>
      <c r="Y12" s="128"/>
      <c r="Z12" s="35"/>
      <c r="AA12" s="35"/>
      <c r="AB12" s="88"/>
      <c r="AC12" s="15"/>
      <c r="AD12" s="15"/>
      <c r="AE12" s="83"/>
      <c r="AF12" s="37"/>
      <c r="AG12" s="38"/>
      <c r="AH12" s="38"/>
      <c r="AI12" s="91"/>
      <c r="AJ12" s="40"/>
      <c r="AK12" s="92"/>
      <c r="AL12" s="349">
        <f t="shared" si="7"/>
        <v>5</v>
      </c>
      <c r="AM12" s="41">
        <f t="shared" si="8"/>
        <v>0.5</v>
      </c>
    </row>
    <row r="13" spans="1:39">
      <c r="A13" s="32" t="s">
        <v>85</v>
      </c>
      <c r="B13" s="42"/>
      <c r="C13" s="43"/>
      <c r="D13" s="43"/>
      <c r="E13" s="44"/>
      <c r="F13" s="44"/>
      <c r="G13" s="34"/>
      <c r="H13" s="16"/>
      <c r="I13" s="85"/>
      <c r="J13" s="83"/>
      <c r="K13" s="633"/>
      <c r="L13" s="634"/>
      <c r="M13" s="635"/>
      <c r="N13" s="642"/>
      <c r="O13" s="643"/>
      <c r="P13" s="644"/>
      <c r="Q13" s="47"/>
      <c r="R13" s="47"/>
      <c r="S13" s="104"/>
      <c r="T13" s="48"/>
      <c r="U13" s="48"/>
      <c r="V13" s="107"/>
      <c r="W13" s="49"/>
      <c r="X13" s="49"/>
      <c r="Y13" s="128"/>
      <c r="Z13" s="45"/>
      <c r="AA13" s="45"/>
      <c r="AB13" s="88"/>
      <c r="AC13" s="16"/>
      <c r="AD13" s="16"/>
      <c r="AE13" s="83"/>
      <c r="AF13" s="49"/>
      <c r="AG13" s="50"/>
      <c r="AH13" s="38"/>
      <c r="AI13" s="93"/>
      <c r="AJ13" s="86"/>
      <c r="AK13" s="92"/>
      <c r="AL13" s="349">
        <f t="shared" si="7"/>
        <v>0</v>
      </c>
      <c r="AM13" s="41">
        <f t="shared" si="8"/>
        <v>0</v>
      </c>
    </row>
    <row r="14" spans="1:39">
      <c r="A14" s="32" t="s">
        <v>105</v>
      </c>
      <c r="B14" s="42"/>
      <c r="C14" s="43"/>
      <c r="D14" s="43"/>
      <c r="E14" s="44"/>
      <c r="F14" s="44"/>
      <c r="G14" s="34"/>
      <c r="H14" s="16"/>
      <c r="I14" s="85"/>
      <c r="J14" s="85"/>
      <c r="K14" s="633"/>
      <c r="L14" s="634"/>
      <c r="M14" s="635"/>
      <c r="N14" s="642"/>
      <c r="O14" s="643"/>
      <c r="P14" s="644"/>
      <c r="Q14" s="47"/>
      <c r="R14" s="47"/>
      <c r="S14" s="104"/>
      <c r="T14" s="48"/>
      <c r="U14" s="48"/>
      <c r="V14" s="107"/>
      <c r="W14" s="49"/>
      <c r="X14" s="49"/>
      <c r="Y14" s="128"/>
      <c r="Z14" s="45"/>
      <c r="AA14" s="45"/>
      <c r="AB14" s="88"/>
      <c r="AC14" s="16"/>
      <c r="AD14" s="16"/>
      <c r="AE14" s="83"/>
      <c r="AF14" s="49"/>
      <c r="AG14" s="50"/>
      <c r="AH14" s="38"/>
      <c r="AI14" s="93"/>
      <c r="AJ14" s="86"/>
      <c r="AK14" s="92"/>
      <c r="AL14" s="349">
        <f t="shared" si="7"/>
        <v>0</v>
      </c>
      <c r="AM14" s="41">
        <f t="shared" si="8"/>
        <v>0</v>
      </c>
    </row>
    <row r="15" spans="1:39">
      <c r="A15" s="32" t="s">
        <v>88</v>
      </c>
      <c r="B15" s="42"/>
      <c r="C15" s="43"/>
      <c r="D15" s="43"/>
      <c r="E15" s="44"/>
      <c r="F15" s="44"/>
      <c r="G15" s="34"/>
      <c r="H15" s="16"/>
      <c r="I15" s="85"/>
      <c r="J15" s="85"/>
      <c r="K15" s="633"/>
      <c r="L15" s="634"/>
      <c r="M15" s="635"/>
      <c r="N15" s="642"/>
      <c r="O15" s="643"/>
      <c r="P15" s="644"/>
      <c r="Q15" s="47"/>
      <c r="R15" s="47"/>
      <c r="S15" s="104"/>
      <c r="T15" s="48"/>
      <c r="U15" s="48"/>
      <c r="V15" s="107"/>
      <c r="W15" s="49"/>
      <c r="X15" s="126"/>
      <c r="Y15" s="128"/>
      <c r="Z15" s="45"/>
      <c r="AA15" s="100"/>
      <c r="AB15" s="88"/>
      <c r="AC15" s="16"/>
      <c r="AD15" s="16"/>
      <c r="AE15" s="83"/>
      <c r="AF15" s="49"/>
      <c r="AG15" s="50"/>
      <c r="AH15" s="38"/>
      <c r="AI15" s="93"/>
      <c r="AJ15" s="86"/>
      <c r="AK15" s="92"/>
      <c r="AL15" s="349">
        <f t="shared" si="7"/>
        <v>0</v>
      </c>
      <c r="AM15" s="41">
        <f t="shared" si="8"/>
        <v>0</v>
      </c>
    </row>
    <row r="16" spans="1:39">
      <c r="A16" s="32" t="s">
        <v>61</v>
      </c>
      <c r="B16" s="42"/>
      <c r="C16" s="43"/>
      <c r="D16" s="43"/>
      <c r="E16" s="44"/>
      <c r="F16" s="44"/>
      <c r="G16" s="34"/>
      <c r="H16" s="16"/>
      <c r="I16" s="85"/>
      <c r="J16" s="85"/>
      <c r="K16" s="633"/>
      <c r="L16" s="634"/>
      <c r="M16" s="635"/>
      <c r="N16" s="642"/>
      <c r="O16" s="643"/>
      <c r="P16" s="644"/>
      <c r="Q16" s="47"/>
      <c r="R16" s="47"/>
      <c r="S16" s="104"/>
      <c r="T16" s="48">
        <f>'DETALLE POR FECHA 2020'!N39</f>
        <v>22</v>
      </c>
      <c r="U16" s="436">
        <v>0.12</v>
      </c>
      <c r="V16" s="107">
        <f t="shared" ref="V16" si="9">T16*U16</f>
        <v>2.6399999999999997</v>
      </c>
      <c r="W16" s="49">
        <f>'DETALLE POR FECHA 2020'!N45</f>
        <v>1</v>
      </c>
      <c r="X16" s="126">
        <v>0.12</v>
      </c>
      <c r="Y16" s="128">
        <f t="shared" si="4"/>
        <v>0.12</v>
      </c>
      <c r="Z16" s="275">
        <f>'DETALLE POR FECHA 2020'!N50</f>
        <v>55.5</v>
      </c>
      <c r="AA16" s="100">
        <v>0.12</v>
      </c>
      <c r="AB16" s="88">
        <f t="shared" si="5"/>
        <v>6.66</v>
      </c>
      <c r="AC16" s="16">
        <f>'DETALLE POR FECHA 2020'!N54</f>
        <v>2</v>
      </c>
      <c r="AD16" s="16">
        <v>0.12</v>
      </c>
      <c r="AE16" s="83">
        <f t="shared" si="6"/>
        <v>0.24</v>
      </c>
      <c r="AF16" s="49"/>
      <c r="AG16" s="50"/>
      <c r="AH16" s="38"/>
      <c r="AI16" s="93"/>
      <c r="AJ16" s="86"/>
      <c r="AK16" s="92"/>
      <c r="AL16" s="349">
        <f t="shared" si="7"/>
        <v>80.5</v>
      </c>
      <c r="AM16" s="41">
        <f t="shared" si="8"/>
        <v>9.66</v>
      </c>
    </row>
    <row r="17" spans="1:39" ht="15" thickBot="1">
      <c r="A17" s="32" t="s">
        <v>108</v>
      </c>
      <c r="B17" s="52">
        <v>11</v>
      </c>
      <c r="C17" s="117">
        <v>0.12</v>
      </c>
      <c r="D17" s="117">
        <f t="shared" si="0"/>
        <v>1.3199999999999998</v>
      </c>
      <c r="E17" s="53">
        <f>'DETALLE POR FECHA 2020'!N17</f>
        <v>38</v>
      </c>
      <c r="F17" s="12">
        <v>0.12</v>
      </c>
      <c r="G17" s="101">
        <f t="shared" si="1"/>
        <v>4.5599999999999996</v>
      </c>
      <c r="H17" s="54"/>
      <c r="I17" s="118"/>
      <c r="J17" s="118"/>
      <c r="K17" s="636"/>
      <c r="L17" s="637"/>
      <c r="M17" s="638"/>
      <c r="N17" s="645"/>
      <c r="O17" s="646"/>
      <c r="P17" s="647"/>
      <c r="Q17" s="57"/>
      <c r="R17" s="121"/>
      <c r="S17" s="121"/>
      <c r="T17" s="58"/>
      <c r="U17" s="122"/>
      <c r="V17" s="123"/>
      <c r="W17" s="59">
        <f>'DETALLE POR FECHA 2020'!O45</f>
        <v>270</v>
      </c>
      <c r="X17" s="127">
        <v>0.11</v>
      </c>
      <c r="Y17" s="129">
        <f t="shared" si="4"/>
        <v>29.7</v>
      </c>
      <c r="Z17" s="276"/>
      <c r="AA17" s="119"/>
      <c r="AB17" s="120"/>
      <c r="AC17" s="54"/>
      <c r="AD17" s="118"/>
      <c r="AE17" s="118"/>
      <c r="AF17" s="59"/>
      <c r="AG17" s="60"/>
      <c r="AH17" s="60"/>
      <c r="AI17" s="94"/>
      <c r="AJ17" s="124"/>
      <c r="AK17" s="345"/>
      <c r="AL17" s="350">
        <f t="shared" si="7"/>
        <v>319</v>
      </c>
      <c r="AM17" s="62">
        <f t="shared" si="8"/>
        <v>35.58</v>
      </c>
    </row>
    <row r="18" spans="1:39" ht="15.6">
      <c r="A18" s="108" t="s">
        <v>62</v>
      </c>
      <c r="B18" s="2"/>
      <c r="C18" s="2"/>
      <c r="D18" s="2"/>
      <c r="E18" s="10"/>
      <c r="F18" s="10"/>
      <c r="G18" s="10"/>
      <c r="H18" s="14"/>
      <c r="I18" s="14"/>
      <c r="J18" s="14"/>
      <c r="K18" s="109"/>
      <c r="L18" s="109"/>
      <c r="M18" s="109"/>
      <c r="N18" s="63"/>
      <c r="O18" s="63"/>
      <c r="P18" s="63"/>
      <c r="Q18" s="64"/>
      <c r="R18" s="64"/>
      <c r="S18" s="110"/>
      <c r="T18" s="111"/>
      <c r="U18" s="111"/>
      <c r="V18" s="111"/>
      <c r="W18" s="112"/>
      <c r="X18" s="112"/>
      <c r="Y18" s="112"/>
      <c r="Z18" s="109"/>
      <c r="AA18" s="109"/>
      <c r="AB18" s="109"/>
      <c r="AC18" s="14"/>
      <c r="AD18" s="14"/>
      <c r="AE18" s="14"/>
      <c r="AF18" s="112"/>
      <c r="AG18" s="113"/>
      <c r="AH18" s="114"/>
      <c r="AI18" s="115"/>
      <c r="AJ18" s="116"/>
      <c r="AK18" s="95"/>
      <c r="AL18" s="349"/>
      <c r="AM18" s="351"/>
    </row>
    <row r="19" spans="1:39">
      <c r="A19" s="32" t="s">
        <v>63</v>
      </c>
      <c r="B19" s="3"/>
      <c r="C19" s="3"/>
      <c r="D19" s="3"/>
      <c r="E19" s="11"/>
      <c r="F19" s="11"/>
      <c r="G19" s="11"/>
      <c r="H19" s="15"/>
      <c r="I19" s="15"/>
      <c r="J19" s="15"/>
      <c r="K19" s="35"/>
      <c r="L19" s="35"/>
      <c r="M19" s="35"/>
      <c r="N19" s="8"/>
      <c r="O19" s="8"/>
      <c r="P19" s="8"/>
      <c r="Q19" s="6"/>
      <c r="R19" s="6"/>
      <c r="S19" s="104"/>
      <c r="T19" s="36"/>
      <c r="U19" s="36"/>
      <c r="V19" s="36"/>
      <c r="W19" s="37"/>
      <c r="X19" s="37"/>
      <c r="Y19" s="37"/>
      <c r="Z19" s="35"/>
      <c r="AA19" s="35"/>
      <c r="AB19" s="35"/>
      <c r="AC19" s="15"/>
      <c r="AD19" s="15"/>
      <c r="AE19" s="15"/>
      <c r="AF19" s="37"/>
      <c r="AG19" s="65"/>
      <c r="AH19" s="38"/>
      <c r="AI19" s="91"/>
      <c r="AJ19" s="39"/>
      <c r="AK19" s="95"/>
      <c r="AL19" s="349"/>
      <c r="AM19" s="41"/>
    </row>
    <row r="20" spans="1:39">
      <c r="A20" s="66" t="s">
        <v>64</v>
      </c>
      <c r="B20" s="42"/>
      <c r="C20" s="42"/>
      <c r="D20" s="42"/>
      <c r="E20" s="44"/>
      <c r="F20" s="44"/>
      <c r="G20" s="44"/>
      <c r="H20" s="16"/>
      <c r="I20" s="16"/>
      <c r="J20" s="16"/>
      <c r="K20" s="45"/>
      <c r="L20" s="45"/>
      <c r="M20" s="45"/>
      <c r="N20" s="46"/>
      <c r="O20" s="46"/>
      <c r="P20" s="46"/>
      <c r="Q20" s="47"/>
      <c r="R20" s="47"/>
      <c r="S20" s="104"/>
      <c r="T20" s="48"/>
      <c r="U20" s="48"/>
      <c r="V20" s="48"/>
      <c r="W20" s="49"/>
      <c r="X20" s="49"/>
      <c r="Y20" s="49"/>
      <c r="Z20" s="45"/>
      <c r="AA20" s="45"/>
      <c r="AB20" s="45"/>
      <c r="AC20" s="16"/>
      <c r="AD20" s="16"/>
      <c r="AE20" s="16"/>
      <c r="AF20" s="49"/>
      <c r="AG20" s="67"/>
      <c r="AH20" s="38"/>
      <c r="AI20" s="91"/>
      <c r="AJ20" s="39"/>
      <c r="AK20" s="95"/>
      <c r="AL20" s="349"/>
      <c r="AM20" s="41"/>
    </row>
    <row r="21" spans="1:39" ht="15" thickBot="1">
      <c r="A21" s="51" t="s">
        <v>65</v>
      </c>
      <c r="B21" s="52"/>
      <c r="C21" s="52"/>
      <c r="D21" s="52"/>
      <c r="E21" s="53"/>
      <c r="F21" s="12"/>
      <c r="G21" s="101"/>
      <c r="H21" s="54"/>
      <c r="I21" s="54"/>
      <c r="J21" s="54"/>
      <c r="K21" s="55"/>
      <c r="L21" s="55"/>
      <c r="M21" s="55"/>
      <c r="N21" s="56"/>
      <c r="O21" s="56"/>
      <c r="P21" s="56"/>
      <c r="Q21" s="57"/>
      <c r="R21" s="57"/>
      <c r="S21" s="104"/>
      <c r="T21" s="58"/>
      <c r="U21" s="58"/>
      <c r="V21" s="58"/>
      <c r="W21" s="59"/>
      <c r="X21" s="59"/>
      <c r="Y21" s="59"/>
      <c r="Z21" s="276"/>
      <c r="AA21" s="119"/>
      <c r="AB21" s="120"/>
      <c r="AC21" s="54"/>
      <c r="AD21" s="54"/>
      <c r="AE21" s="54"/>
      <c r="AF21" s="59"/>
      <c r="AG21" s="76"/>
      <c r="AH21" s="60"/>
      <c r="AI21" s="94"/>
      <c r="AJ21" s="61"/>
      <c r="AK21" s="102"/>
      <c r="AL21" s="350"/>
      <c r="AM21" s="62"/>
    </row>
    <row r="22" spans="1:39" ht="15.6">
      <c r="A22" s="69" t="s">
        <v>2</v>
      </c>
      <c r="B22" s="1"/>
      <c r="C22" s="1"/>
      <c r="D22" s="1"/>
      <c r="E22" s="9"/>
      <c r="F22" s="9"/>
      <c r="G22" s="9"/>
      <c r="H22" s="13"/>
      <c r="I22" s="13"/>
      <c r="J22" s="13"/>
      <c r="K22" s="70"/>
      <c r="L22" s="70"/>
      <c r="M22" s="70"/>
      <c r="N22" s="7"/>
      <c r="O22" s="7"/>
      <c r="P22" s="7"/>
      <c r="Q22" s="5"/>
      <c r="R22" s="5"/>
      <c r="S22" s="5"/>
      <c r="T22" s="71"/>
      <c r="U22" s="71"/>
      <c r="V22" s="71"/>
      <c r="W22" s="72"/>
      <c r="X22" s="72"/>
      <c r="Y22" s="72"/>
      <c r="Z22" s="70"/>
      <c r="AA22" s="70"/>
      <c r="AB22" s="70"/>
      <c r="AC22" s="13"/>
      <c r="AD22" s="13"/>
      <c r="AE22" s="13"/>
      <c r="AF22" s="72"/>
      <c r="AG22" s="73"/>
      <c r="AH22" s="74"/>
      <c r="AI22" s="96"/>
      <c r="AJ22" s="75"/>
      <c r="AK22" s="97"/>
      <c r="AL22" s="349"/>
      <c r="AM22" s="351"/>
    </row>
    <row r="23" spans="1:39">
      <c r="A23" s="32" t="s">
        <v>66</v>
      </c>
      <c r="B23" s="3"/>
      <c r="C23" s="3"/>
      <c r="D23" s="3"/>
      <c r="E23" s="11"/>
      <c r="F23" s="11"/>
      <c r="G23" s="11"/>
      <c r="H23" s="15"/>
      <c r="I23" s="83"/>
      <c r="J23" s="83"/>
      <c r="K23" s="35"/>
      <c r="L23" s="35"/>
      <c r="M23" s="35"/>
      <c r="N23" s="8"/>
      <c r="O23" s="8"/>
      <c r="P23" s="8"/>
      <c r="Q23" s="6"/>
      <c r="R23" s="82"/>
      <c r="S23" s="104"/>
      <c r="T23" s="36">
        <f>'DETALLE POR FECHA 2020'!T40</f>
        <v>2</v>
      </c>
      <c r="U23" s="106">
        <v>4</v>
      </c>
      <c r="V23" s="107">
        <f>T23*U23</f>
        <v>8</v>
      </c>
      <c r="W23" s="37"/>
      <c r="X23" s="37"/>
      <c r="Y23" s="37"/>
      <c r="Z23" s="274"/>
      <c r="AA23" s="87"/>
      <c r="AB23" s="88"/>
      <c r="AC23" s="15"/>
      <c r="AD23" s="15"/>
      <c r="AE23" s="15"/>
      <c r="AF23" s="37"/>
      <c r="AG23" s="38"/>
      <c r="AH23" s="38"/>
      <c r="AI23" s="91"/>
      <c r="AJ23" s="40"/>
      <c r="AK23" s="92"/>
      <c r="AL23" s="349">
        <f t="shared" ref="AL23:AL24" si="10">SUM(B23+E23+H23+K23+N23+Q23+T23+W23+Z23+AC23+AF23+AI23)</f>
        <v>2</v>
      </c>
      <c r="AM23" s="41">
        <f t="shared" si="8"/>
        <v>8</v>
      </c>
    </row>
    <row r="24" spans="1:39">
      <c r="A24" s="32" t="s">
        <v>86</v>
      </c>
      <c r="B24" s="3"/>
      <c r="C24" s="3"/>
      <c r="D24" s="3"/>
      <c r="E24" s="11"/>
      <c r="F24" s="11"/>
      <c r="G24" s="11"/>
      <c r="H24" s="15"/>
      <c r="I24" s="83"/>
      <c r="J24" s="83"/>
      <c r="K24" s="35"/>
      <c r="L24" s="35"/>
      <c r="M24" s="35"/>
      <c r="N24" s="8"/>
      <c r="O24" s="8"/>
      <c r="P24" s="8"/>
      <c r="Q24" s="6"/>
      <c r="R24" s="82"/>
      <c r="S24" s="104"/>
      <c r="T24" s="36">
        <f>'DETALLE POR FECHA 2020'!U40</f>
        <v>23</v>
      </c>
      <c r="U24" s="106">
        <v>0.5</v>
      </c>
      <c r="V24" s="107">
        <f>T24*U24</f>
        <v>11.5</v>
      </c>
      <c r="W24" s="37"/>
      <c r="X24" s="37"/>
      <c r="Y24" s="37"/>
      <c r="Z24" s="274"/>
      <c r="AA24" s="87"/>
      <c r="AB24" s="88"/>
      <c r="AC24" s="15"/>
      <c r="AD24" s="15"/>
      <c r="AE24" s="15"/>
      <c r="AF24" s="37"/>
      <c r="AG24" s="38"/>
      <c r="AH24" s="38"/>
      <c r="AI24" s="91"/>
      <c r="AJ24" s="40"/>
      <c r="AK24" s="92"/>
      <c r="AL24" s="349">
        <f t="shared" si="10"/>
        <v>23</v>
      </c>
      <c r="AM24" s="41">
        <f t="shared" si="8"/>
        <v>11.5</v>
      </c>
    </row>
    <row r="25" spans="1:39">
      <c r="A25" s="32" t="s">
        <v>67</v>
      </c>
      <c r="B25" s="3"/>
      <c r="C25" s="3"/>
      <c r="D25" s="3"/>
      <c r="E25" s="11"/>
      <c r="F25" s="11"/>
      <c r="G25" s="11"/>
      <c r="H25" s="15"/>
      <c r="I25" s="15"/>
      <c r="J25" s="15"/>
      <c r="K25" s="35"/>
      <c r="L25" s="35"/>
      <c r="M25" s="35"/>
      <c r="N25" s="8"/>
      <c r="O25" s="8"/>
      <c r="P25" s="8"/>
      <c r="Q25" s="6"/>
      <c r="R25" s="6"/>
      <c r="S25" s="6"/>
      <c r="T25" s="36"/>
      <c r="U25" s="36"/>
      <c r="V25" s="36"/>
      <c r="W25" s="37"/>
      <c r="X25" s="37"/>
      <c r="Y25" s="37"/>
      <c r="Z25" s="35"/>
      <c r="AA25" s="35"/>
      <c r="AB25" s="35"/>
      <c r="AC25" s="15"/>
      <c r="AD25" s="15"/>
      <c r="AE25" s="15"/>
      <c r="AF25" s="37"/>
      <c r="AG25" s="65"/>
      <c r="AH25" s="38"/>
      <c r="AI25" s="91"/>
      <c r="AJ25" s="39"/>
      <c r="AK25" s="92"/>
      <c r="AL25" s="349"/>
      <c r="AM25" s="68"/>
    </row>
    <row r="26" spans="1:39" ht="15" thickBot="1">
      <c r="A26" s="51" t="s">
        <v>68</v>
      </c>
      <c r="B26" s="52"/>
      <c r="C26" s="52"/>
      <c r="D26" s="52"/>
      <c r="E26" s="53"/>
      <c r="F26" s="53"/>
      <c r="G26" s="53"/>
      <c r="H26" s="54"/>
      <c r="I26" s="54"/>
      <c r="J26" s="54"/>
      <c r="K26" s="55"/>
      <c r="L26" s="55"/>
      <c r="M26" s="55"/>
      <c r="N26" s="56"/>
      <c r="O26" s="56"/>
      <c r="P26" s="56"/>
      <c r="Q26" s="57"/>
      <c r="R26" s="57"/>
      <c r="S26" s="57"/>
      <c r="T26" s="58"/>
      <c r="U26" s="58"/>
      <c r="V26" s="58"/>
      <c r="W26" s="59"/>
      <c r="X26" s="59"/>
      <c r="Y26" s="59"/>
      <c r="Z26" s="55"/>
      <c r="AA26" s="55"/>
      <c r="AB26" s="55"/>
      <c r="AC26" s="54"/>
      <c r="AD26" s="54"/>
      <c r="AE26" s="54"/>
      <c r="AF26" s="59"/>
      <c r="AG26" s="76"/>
      <c r="AH26" s="60"/>
      <c r="AI26" s="94"/>
      <c r="AJ26" s="61"/>
      <c r="AK26" s="98"/>
      <c r="AL26" s="352"/>
      <c r="AM26" s="68"/>
    </row>
    <row r="27" spans="1:39" ht="15" thickBot="1">
      <c r="C27" s="103"/>
      <c r="AL27" s="353">
        <f>SUM(AL6:AL26)</f>
        <v>1637.5</v>
      </c>
      <c r="AM27" s="354">
        <f>SUM(AM6:AM26)</f>
        <v>192.26999999999998</v>
      </c>
    </row>
  </sheetData>
  <mergeCells count="16">
    <mergeCell ref="K6:M17"/>
    <mergeCell ref="N6:P17"/>
    <mergeCell ref="B2:AI2"/>
    <mergeCell ref="Z4:AB4"/>
    <mergeCell ref="AC4:AE4"/>
    <mergeCell ref="AF4:AH4"/>
    <mergeCell ref="AI4:AK4"/>
    <mergeCell ref="Q3:S3"/>
    <mergeCell ref="B4:D4"/>
    <mergeCell ref="E4:G4"/>
    <mergeCell ref="H4:J4"/>
    <mergeCell ref="K4:M4"/>
    <mergeCell ref="N4:P4"/>
    <mergeCell ref="Q4:S4"/>
    <mergeCell ref="T4:V4"/>
    <mergeCell ref="W4:Y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22"/>
  <sheetViews>
    <sheetView tabSelected="1" zoomScale="70" zoomScaleNormal="70" workbookViewId="0">
      <selection activeCell="W6" sqref="W6"/>
    </sheetView>
  </sheetViews>
  <sheetFormatPr baseColWidth="10" defaultRowHeight="14.4"/>
  <cols>
    <col min="17" max="17" width="14" customWidth="1"/>
    <col min="20" max="20" width="13" customWidth="1"/>
    <col min="21" max="21" width="13.109375" customWidth="1"/>
  </cols>
  <sheetData>
    <row r="1" spans="1:21" ht="21">
      <c r="A1" s="442"/>
      <c r="B1" s="442"/>
      <c r="C1" s="442"/>
      <c r="D1" s="442"/>
      <c r="E1" s="440" t="s">
        <v>112</v>
      </c>
      <c r="F1" s="440"/>
      <c r="G1" s="440"/>
      <c r="H1" s="440"/>
      <c r="I1" s="440"/>
      <c r="J1" s="440"/>
      <c r="K1" s="440"/>
      <c r="L1" s="440"/>
      <c r="M1" s="440"/>
      <c r="N1" s="440"/>
      <c r="O1" s="441"/>
      <c r="P1" s="441"/>
      <c r="Q1" s="441"/>
      <c r="R1" s="441"/>
      <c r="S1" s="441"/>
      <c r="T1" s="441"/>
      <c r="U1" s="441"/>
    </row>
    <row r="2" spans="1:21" ht="21">
      <c r="A2" s="442"/>
      <c r="B2" s="442"/>
      <c r="C2" s="442"/>
      <c r="D2" s="442"/>
      <c r="E2" s="440" t="s">
        <v>115</v>
      </c>
      <c r="F2" s="440"/>
      <c r="G2" s="440"/>
      <c r="H2" s="440"/>
      <c r="I2" s="440"/>
      <c r="J2" s="440"/>
      <c r="K2" s="440"/>
      <c r="L2" s="440"/>
      <c r="M2" s="440"/>
      <c r="N2" s="440"/>
      <c r="O2" s="441"/>
      <c r="P2" s="441"/>
      <c r="Q2" s="441"/>
      <c r="R2" s="441"/>
      <c r="S2" s="441"/>
      <c r="T2" s="441"/>
      <c r="U2" s="441"/>
    </row>
    <row r="3" spans="1:21" ht="21">
      <c r="A3" s="442"/>
      <c r="B3" s="442"/>
      <c r="C3" s="442"/>
      <c r="D3" s="442"/>
      <c r="E3" s="440" t="s">
        <v>114</v>
      </c>
      <c r="F3" s="440"/>
      <c r="G3" s="440"/>
      <c r="H3" s="440"/>
      <c r="I3" s="440"/>
      <c r="J3" s="440"/>
      <c r="K3" s="440"/>
      <c r="L3" s="440"/>
      <c r="M3" s="440"/>
      <c r="N3" s="440"/>
      <c r="O3" s="441"/>
      <c r="P3" s="441"/>
      <c r="Q3" s="441"/>
      <c r="R3" s="441"/>
      <c r="S3" s="441"/>
      <c r="T3" s="441"/>
      <c r="U3" s="441"/>
    </row>
    <row r="4" spans="1:21" ht="21">
      <c r="A4" s="442"/>
      <c r="B4" s="442"/>
      <c r="C4" s="442"/>
      <c r="D4" s="442"/>
      <c r="E4" s="440" t="s">
        <v>113</v>
      </c>
      <c r="F4" s="440"/>
      <c r="G4" s="440"/>
      <c r="H4" s="440"/>
      <c r="I4" s="440"/>
      <c r="J4" s="440"/>
      <c r="K4" s="440"/>
      <c r="L4" s="440"/>
      <c r="M4" s="440"/>
      <c r="N4" s="440"/>
      <c r="O4" s="441"/>
      <c r="P4" s="441"/>
      <c r="Q4" s="441"/>
      <c r="R4" s="441"/>
      <c r="S4" s="441"/>
      <c r="T4" s="441"/>
      <c r="U4" s="441"/>
    </row>
    <row r="5" spans="1:21" ht="21">
      <c r="A5" s="441"/>
      <c r="B5" s="441"/>
      <c r="C5" s="441"/>
      <c r="D5" s="441"/>
      <c r="E5" s="440"/>
      <c r="F5" s="440"/>
      <c r="G5" s="440"/>
      <c r="H5" s="440"/>
      <c r="I5" s="440"/>
      <c r="J5" s="440"/>
      <c r="K5" s="440"/>
      <c r="L5" s="440"/>
      <c r="M5" s="440"/>
      <c r="N5" s="440"/>
      <c r="O5" s="441"/>
      <c r="P5" s="441"/>
      <c r="Q5" s="441"/>
      <c r="R5" s="441"/>
      <c r="S5" s="441"/>
      <c r="T5" s="441"/>
      <c r="U5" s="441"/>
    </row>
    <row r="6" spans="1:21">
      <c r="A6" s="678"/>
      <c r="B6" s="678"/>
      <c r="C6" s="678"/>
      <c r="D6" s="678"/>
      <c r="E6" s="678"/>
      <c r="F6" s="678"/>
      <c r="G6" s="678"/>
      <c r="H6" s="678"/>
      <c r="I6" s="678"/>
      <c r="J6" s="678"/>
      <c r="K6" s="678"/>
      <c r="L6" s="678"/>
      <c r="M6" s="678"/>
      <c r="N6" s="678"/>
      <c r="O6" s="678"/>
      <c r="P6" s="678"/>
      <c r="Q6" s="678"/>
      <c r="R6" s="678"/>
      <c r="S6" s="678"/>
      <c r="T6" s="678"/>
      <c r="U6" s="679"/>
    </row>
    <row r="7" spans="1:21" ht="15" customHeight="1">
      <c r="A7" s="680" t="s">
        <v>106</v>
      </c>
      <c r="B7" s="680"/>
      <c r="C7" s="680"/>
      <c r="D7" s="680"/>
      <c r="E7" s="680"/>
      <c r="F7" s="680"/>
      <c r="G7" s="680"/>
      <c r="H7" s="680"/>
      <c r="I7" s="680"/>
      <c r="J7" s="680"/>
      <c r="K7" s="680"/>
      <c r="L7" s="680"/>
      <c r="M7" s="680"/>
      <c r="N7" s="680"/>
      <c r="O7" s="680"/>
      <c r="P7" s="680"/>
      <c r="Q7" s="680"/>
      <c r="R7" s="680"/>
      <c r="S7" s="680"/>
      <c r="T7" s="680"/>
      <c r="U7" s="681"/>
    </row>
    <row r="8" spans="1:21" ht="15" customHeight="1">
      <c r="B8" s="688" t="s">
        <v>0</v>
      </c>
      <c r="C8" s="689"/>
      <c r="D8" s="689"/>
      <c r="E8" s="689"/>
      <c r="F8" s="689"/>
      <c r="G8" s="689"/>
      <c r="H8" s="689"/>
      <c r="I8" s="689"/>
      <c r="J8" s="689"/>
      <c r="K8" s="689"/>
      <c r="L8" s="689"/>
      <c r="M8" s="689"/>
      <c r="N8" s="690"/>
      <c r="O8" s="682" t="s">
        <v>62</v>
      </c>
      <c r="P8" s="682"/>
      <c r="Q8" s="682"/>
      <c r="R8" s="683" t="s">
        <v>2</v>
      </c>
      <c r="S8" s="683"/>
      <c r="T8" s="683"/>
      <c r="U8" s="683"/>
    </row>
    <row r="9" spans="1:21" ht="15" customHeight="1">
      <c r="A9" s="684" t="s">
        <v>69</v>
      </c>
      <c r="B9" s="686" t="s">
        <v>5</v>
      </c>
      <c r="C9" s="686" t="s">
        <v>6</v>
      </c>
      <c r="D9" s="686" t="s">
        <v>7</v>
      </c>
      <c r="E9" s="686" t="s">
        <v>92</v>
      </c>
      <c r="F9" s="686" t="s">
        <v>94</v>
      </c>
      <c r="G9" s="686" t="s">
        <v>9</v>
      </c>
      <c r="H9" s="686" t="s">
        <v>70</v>
      </c>
      <c r="I9" s="686" t="s">
        <v>84</v>
      </c>
      <c r="J9" s="686" t="s">
        <v>87</v>
      </c>
      <c r="K9" s="686" t="s">
        <v>93</v>
      </c>
      <c r="L9" s="686" t="s">
        <v>90</v>
      </c>
      <c r="M9" s="686" t="s">
        <v>104</v>
      </c>
      <c r="N9" s="686" t="s">
        <v>98</v>
      </c>
      <c r="O9" s="687" t="s">
        <v>12</v>
      </c>
      <c r="P9" s="687" t="s">
        <v>13</v>
      </c>
      <c r="Q9" s="687" t="s">
        <v>14</v>
      </c>
      <c r="R9" s="677" t="s">
        <v>95</v>
      </c>
      <c r="S9" s="677" t="s">
        <v>96</v>
      </c>
      <c r="T9" s="677" t="s">
        <v>71</v>
      </c>
      <c r="U9" s="677" t="s">
        <v>17</v>
      </c>
    </row>
    <row r="10" spans="1:21" ht="60" customHeight="1">
      <c r="A10" s="685"/>
      <c r="B10" s="686"/>
      <c r="C10" s="686"/>
      <c r="D10" s="686"/>
      <c r="E10" s="686"/>
      <c r="F10" s="686"/>
      <c r="G10" s="686"/>
      <c r="H10" s="686"/>
      <c r="I10" s="686"/>
      <c r="J10" s="686"/>
      <c r="K10" s="686"/>
      <c r="L10" s="686"/>
      <c r="M10" s="686"/>
      <c r="N10" s="686"/>
      <c r="O10" s="687"/>
      <c r="P10" s="687"/>
      <c r="Q10" s="687"/>
      <c r="R10" s="677"/>
      <c r="S10" s="677"/>
      <c r="T10" s="677"/>
      <c r="U10" s="677"/>
    </row>
    <row r="11" spans="1:21">
      <c r="A11" s="81" t="s">
        <v>72</v>
      </c>
      <c r="B11" s="15">
        <f>'DETALLE POR FECHA 2020'!E11</f>
        <v>122</v>
      </c>
      <c r="C11" s="15">
        <f>'DETALLE POR FECHA 2020'!F11</f>
        <v>66</v>
      </c>
      <c r="D11" s="15"/>
      <c r="E11" s="15"/>
      <c r="F11" s="15">
        <f>'DETALLE POR FECHA 2020'!I11</f>
        <v>2</v>
      </c>
      <c r="G11" s="15">
        <f>'DETALLE POR FECHA 2020'!J11</f>
        <v>11</v>
      </c>
      <c r="H11" s="15">
        <f>'DETALLE POR FECHA 2020'!L11</f>
        <v>0</v>
      </c>
      <c r="I11" s="15"/>
      <c r="J11" s="15"/>
      <c r="K11" s="15"/>
      <c r="L11" s="15"/>
      <c r="M11" s="15"/>
      <c r="N11" s="15">
        <f>'2020'!B17</f>
        <v>11</v>
      </c>
      <c r="O11" s="77"/>
      <c r="P11" s="77"/>
      <c r="Q11" s="77"/>
      <c r="R11" s="8"/>
      <c r="S11" s="8"/>
      <c r="T11" s="8"/>
      <c r="U11" s="8"/>
    </row>
    <row r="12" spans="1:21">
      <c r="A12" s="81" t="s">
        <v>73</v>
      </c>
      <c r="B12" s="78">
        <f>'2020'!E6</f>
        <v>135</v>
      </c>
      <c r="C12" s="78">
        <f>'2020'!E7</f>
        <v>51</v>
      </c>
      <c r="D12" s="78"/>
      <c r="E12" s="78"/>
      <c r="F12" s="78">
        <f>'2020'!E9</f>
        <v>1</v>
      </c>
      <c r="G12" s="78">
        <f>'2020'!E11</f>
        <v>4</v>
      </c>
      <c r="H12" s="78">
        <f>'2020'!E12</f>
        <v>5</v>
      </c>
      <c r="I12" s="78"/>
      <c r="J12" s="78"/>
      <c r="K12" s="78"/>
      <c r="L12" s="78"/>
      <c r="M12" s="78"/>
      <c r="N12" s="78">
        <f>'2020'!E17</f>
        <v>38</v>
      </c>
      <c r="O12" s="79"/>
      <c r="P12" s="79"/>
      <c r="Q12" s="79"/>
      <c r="R12" s="80"/>
      <c r="S12" s="80"/>
      <c r="T12" s="80"/>
      <c r="U12" s="80"/>
    </row>
    <row r="13" spans="1:21">
      <c r="A13" s="81" t="s">
        <v>74</v>
      </c>
      <c r="B13" s="78">
        <f>'2020'!H6</f>
        <v>140</v>
      </c>
      <c r="C13" s="78">
        <f>'2020'!H7</f>
        <v>44</v>
      </c>
      <c r="D13" s="78"/>
      <c r="E13" s="78">
        <f>'2020'!H10</f>
        <v>1</v>
      </c>
      <c r="F13" s="78">
        <f>'2020'!H9</f>
        <v>2</v>
      </c>
      <c r="G13" s="78">
        <f>'2020'!H11</f>
        <v>7</v>
      </c>
      <c r="H13" s="78"/>
      <c r="I13" s="78"/>
      <c r="J13" s="78"/>
      <c r="K13" s="78"/>
      <c r="L13" s="78"/>
      <c r="M13" s="78"/>
      <c r="N13" s="78"/>
      <c r="O13" s="79"/>
      <c r="P13" s="79"/>
      <c r="Q13" s="79"/>
      <c r="R13" s="80"/>
      <c r="S13" s="80"/>
      <c r="T13" s="80"/>
      <c r="U13" s="80"/>
    </row>
    <row r="14" spans="1:21">
      <c r="A14" s="81" t="s">
        <v>75</v>
      </c>
      <c r="B14" s="671" t="s">
        <v>107</v>
      </c>
      <c r="C14" s="672"/>
      <c r="D14" s="672"/>
      <c r="E14" s="672"/>
      <c r="F14" s="672"/>
      <c r="G14" s="672"/>
      <c r="H14" s="672"/>
      <c r="I14" s="672"/>
      <c r="J14" s="672"/>
      <c r="K14" s="672"/>
      <c r="L14" s="672"/>
      <c r="M14" s="672"/>
      <c r="N14" s="672"/>
      <c r="O14" s="672"/>
      <c r="P14" s="672"/>
      <c r="Q14" s="672"/>
      <c r="R14" s="672"/>
      <c r="S14" s="672"/>
      <c r="T14" s="672"/>
      <c r="U14" s="673"/>
    </row>
    <row r="15" spans="1:21" ht="15.75" customHeight="1">
      <c r="A15" s="81" t="s">
        <v>76</v>
      </c>
      <c r="B15" s="674"/>
      <c r="C15" s="675"/>
      <c r="D15" s="675"/>
      <c r="E15" s="675"/>
      <c r="F15" s="675"/>
      <c r="G15" s="675"/>
      <c r="H15" s="675"/>
      <c r="I15" s="675"/>
      <c r="J15" s="675"/>
      <c r="K15" s="675"/>
      <c r="L15" s="675"/>
      <c r="M15" s="675"/>
      <c r="N15" s="675"/>
      <c r="O15" s="675"/>
      <c r="P15" s="675"/>
      <c r="Q15" s="675"/>
      <c r="R15" s="675"/>
      <c r="S15" s="675"/>
      <c r="T15" s="675"/>
      <c r="U15" s="676"/>
    </row>
    <row r="16" spans="1:21" ht="15.75" customHeight="1">
      <c r="A16" s="81" t="s">
        <v>77</v>
      </c>
      <c r="B16" s="78">
        <f>'2020'!Q6</f>
        <v>72</v>
      </c>
      <c r="C16" s="78">
        <f>'2020'!Q7</f>
        <v>9</v>
      </c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9"/>
      <c r="P16" s="79"/>
      <c r="Q16" s="79"/>
      <c r="R16" s="80"/>
      <c r="S16" s="80"/>
      <c r="T16" s="80"/>
      <c r="U16" s="80"/>
    </row>
    <row r="17" spans="1:21">
      <c r="A17" s="81" t="s">
        <v>78</v>
      </c>
      <c r="B17" s="78">
        <f>'2020'!T6</f>
        <v>162</v>
      </c>
      <c r="C17" s="78">
        <f>'2020'!T7</f>
        <v>22</v>
      </c>
      <c r="D17" s="78"/>
      <c r="E17" s="78"/>
      <c r="F17" s="78"/>
      <c r="G17" s="78">
        <f>'2020'!T11</f>
        <v>10</v>
      </c>
      <c r="H17" s="78"/>
      <c r="I17" s="78"/>
      <c r="J17" s="78"/>
      <c r="K17" s="78"/>
      <c r="L17" s="78"/>
      <c r="M17" s="78"/>
      <c r="N17" s="78">
        <f>'2020'!T17</f>
        <v>0</v>
      </c>
      <c r="O17" s="79"/>
      <c r="P17" s="79"/>
      <c r="Q17" s="79"/>
      <c r="R17" s="80">
        <f>'2020'!T23</f>
        <v>2</v>
      </c>
      <c r="S17" s="80">
        <f>'2020'!T24</f>
        <v>23</v>
      </c>
      <c r="T17" s="80"/>
      <c r="U17" s="80"/>
    </row>
    <row r="18" spans="1:21">
      <c r="A18" s="81" t="s">
        <v>79</v>
      </c>
      <c r="B18" s="78">
        <f>'2020'!W6</f>
        <v>46</v>
      </c>
      <c r="C18" s="78">
        <f>'2020'!W7</f>
        <v>33</v>
      </c>
      <c r="D18" s="78">
        <f>'2020'!W8</f>
        <v>1</v>
      </c>
      <c r="E18" s="78"/>
      <c r="F18" s="78"/>
      <c r="G18" s="78">
        <f>'2020'!W11</f>
        <v>6</v>
      </c>
      <c r="H18" s="78"/>
      <c r="I18" s="78"/>
      <c r="J18" s="78"/>
      <c r="K18" s="78"/>
      <c r="L18" s="78">
        <f>'2020'!W17</f>
        <v>270</v>
      </c>
      <c r="M18" s="78"/>
      <c r="N18" s="78">
        <f>'2020'!W16</f>
        <v>1</v>
      </c>
      <c r="O18" s="79"/>
      <c r="P18" s="79"/>
      <c r="Q18" s="79"/>
      <c r="R18" s="80"/>
      <c r="S18" s="80"/>
      <c r="T18" s="80"/>
      <c r="U18" s="80"/>
    </row>
    <row r="19" spans="1:21">
      <c r="A19" s="81" t="s">
        <v>80</v>
      </c>
      <c r="B19" s="277">
        <f>'2020'!Z6</f>
        <v>112</v>
      </c>
      <c r="C19" s="277">
        <f>'2020'!Z7</f>
        <v>50</v>
      </c>
      <c r="D19" s="277">
        <f>'2020'!Z8</f>
        <v>1</v>
      </c>
      <c r="E19" s="78"/>
      <c r="F19" s="277"/>
      <c r="G19" s="277">
        <f>'2020'!Z11</f>
        <v>8</v>
      </c>
      <c r="H19" s="78"/>
      <c r="I19" s="78"/>
      <c r="J19" s="78"/>
      <c r="K19" s="78"/>
      <c r="L19" s="78"/>
      <c r="M19" s="78"/>
      <c r="N19" s="277">
        <f>'2020'!Z16</f>
        <v>55.5</v>
      </c>
      <c r="O19" s="79"/>
      <c r="P19" s="79"/>
      <c r="Q19" s="278"/>
      <c r="R19" s="279"/>
      <c r="S19" s="279"/>
      <c r="T19" s="80"/>
      <c r="U19" s="80"/>
    </row>
    <row r="20" spans="1:21">
      <c r="A20" s="81" t="s">
        <v>81</v>
      </c>
      <c r="B20" s="78">
        <f>'2020'!AC6</f>
        <v>53</v>
      </c>
      <c r="C20" s="78">
        <f>'2020'!AC7</f>
        <v>29</v>
      </c>
      <c r="D20" s="78">
        <f>'2020'!AC8</f>
        <v>1</v>
      </c>
      <c r="E20" s="78"/>
      <c r="F20" s="78"/>
      <c r="G20" s="78">
        <f>'2020'!AC11</f>
        <v>7</v>
      </c>
      <c r="H20" s="78"/>
      <c r="I20" s="78"/>
      <c r="J20" s="78"/>
      <c r="K20" s="78"/>
      <c r="L20" s="78"/>
      <c r="M20" s="78"/>
      <c r="N20" s="78">
        <f>'2020'!AC16</f>
        <v>2</v>
      </c>
      <c r="O20" s="79"/>
      <c r="P20" s="79"/>
      <c r="Q20" s="79"/>
      <c r="R20" s="80"/>
      <c r="S20" s="80"/>
      <c r="T20" s="80"/>
      <c r="U20" s="80"/>
    </row>
    <row r="21" spans="1:21">
      <c r="A21" s="81" t="s">
        <v>82</v>
      </c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9"/>
      <c r="P21" s="79"/>
      <c r="Q21" s="79"/>
      <c r="R21" s="80"/>
      <c r="S21" s="80"/>
      <c r="T21" s="80"/>
      <c r="U21" s="80"/>
    </row>
    <row r="22" spans="1:21">
      <c r="A22" s="81" t="s">
        <v>83</v>
      </c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9"/>
      <c r="P22" s="79"/>
      <c r="Q22" s="79"/>
      <c r="R22" s="80"/>
      <c r="S22" s="80"/>
      <c r="T22" s="80"/>
      <c r="U22" s="80"/>
    </row>
  </sheetData>
  <mergeCells count="28">
    <mergeCell ref="E9:E10"/>
    <mergeCell ref="O9:O10"/>
    <mergeCell ref="P9:P10"/>
    <mergeCell ref="B8:N8"/>
    <mergeCell ref="R9:R10"/>
    <mergeCell ref="Q9:Q10"/>
    <mergeCell ref="J9:J10"/>
    <mergeCell ref="K9:K10"/>
    <mergeCell ref="L9:L10"/>
    <mergeCell ref="H9:H10"/>
    <mergeCell ref="N9:N10"/>
    <mergeCell ref="M9:M10"/>
    <mergeCell ref="A1:D4"/>
    <mergeCell ref="B14:U15"/>
    <mergeCell ref="S9:S10"/>
    <mergeCell ref="A6:U6"/>
    <mergeCell ref="A7:U7"/>
    <mergeCell ref="O8:Q8"/>
    <mergeCell ref="R8:U8"/>
    <mergeCell ref="A9:A10"/>
    <mergeCell ref="B9:B10"/>
    <mergeCell ref="C9:C10"/>
    <mergeCell ref="D9:D10"/>
    <mergeCell ref="F9:F10"/>
    <mergeCell ref="G9:G10"/>
    <mergeCell ref="T9:T10"/>
    <mergeCell ref="U9:U10"/>
    <mergeCell ref="I9:I10"/>
  </mergeCell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B10"/>
  <sheetViews>
    <sheetView workbookViewId="0">
      <selection activeCell="A23" sqref="A23"/>
    </sheetView>
  </sheetViews>
  <sheetFormatPr baseColWidth="10" defaultRowHeight="14.4"/>
  <cols>
    <col min="1" max="1" width="39.44140625" customWidth="1"/>
    <col min="2" max="2" width="10.33203125" customWidth="1"/>
  </cols>
  <sheetData>
    <row r="3" spans="1:2">
      <c r="A3" s="132" t="s">
        <v>0</v>
      </c>
      <c r="B3" s="132" t="s">
        <v>99</v>
      </c>
    </row>
    <row r="4" spans="1:2">
      <c r="A4" s="130" t="s">
        <v>5</v>
      </c>
      <c r="B4" s="131">
        <v>0.08</v>
      </c>
    </row>
    <row r="5" spans="1:2">
      <c r="A5" s="130" t="s">
        <v>102</v>
      </c>
      <c r="B5" s="131">
        <v>0.15</v>
      </c>
    </row>
    <row r="6" spans="1:2">
      <c r="A6" s="130" t="s">
        <v>92</v>
      </c>
      <c r="B6" s="131">
        <v>0.25</v>
      </c>
    </row>
    <row r="7" spans="1:2">
      <c r="A7" s="130" t="s">
        <v>101</v>
      </c>
      <c r="B7" s="131">
        <v>0.5</v>
      </c>
    </row>
    <row r="8" spans="1:2">
      <c r="A8" s="130" t="s">
        <v>9</v>
      </c>
      <c r="B8" s="131">
        <v>0.2</v>
      </c>
    </row>
    <row r="9" spans="1:2">
      <c r="A9" s="130" t="s">
        <v>100</v>
      </c>
      <c r="B9" s="131">
        <v>0.4</v>
      </c>
    </row>
    <row r="10" spans="1:2">
      <c r="A10" s="130" t="s">
        <v>11</v>
      </c>
      <c r="B10" s="131">
        <v>0.12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DETALLE POR FECHA 2020</vt:lpstr>
      <vt:lpstr>2020</vt:lpstr>
      <vt:lpstr>GRÁFICO 2020</vt:lpstr>
      <vt:lpstr>Valores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Cruz</dc:creator>
  <cp:lastModifiedBy>user</cp:lastModifiedBy>
  <dcterms:created xsi:type="dcterms:W3CDTF">2019-02-28T17:07:04Z</dcterms:created>
  <dcterms:modified xsi:type="dcterms:W3CDTF">2020-11-13T15:06:27Z</dcterms:modified>
</cp:coreProperties>
</file>